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xr:revisionPtr revIDLastSave="0" documentId="13_ncr:1_{E75282BD-86CE-4F7E-B5CF-D7094032D7D5}" xr6:coauthVersionLast="47" xr6:coauthVersionMax="47" xr10:uidLastSave="{00000000-0000-0000-0000-000000000000}"/>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'報告書（事業主控）'!$A$1:$AU$1270</definedName>
    <definedName name="_xlnm.Print_Area" localSheetId="1">'報告書（提出用）'!$A$1:$AU$1228</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66" i="6" l="1"/>
  <c r="AD152" i="6" l="1"/>
  <c r="AG16" i="6"/>
  <c r="AG12" i="6"/>
  <c r="AO30" i="2"/>
  <c r="Z26" i="2"/>
  <c r="AD26" i="2"/>
  <c r="AH26" i="2"/>
  <c r="Z118" i="2"/>
  <c r="AD118" i="2"/>
  <c r="AH118" i="2"/>
  <c r="Z78" i="2"/>
  <c r="AD78" i="2"/>
  <c r="AH78" i="2"/>
  <c r="AP53" i="2"/>
  <c r="Z119" i="12"/>
  <c r="AD119" i="12"/>
  <c r="AH101" i="12"/>
  <c r="Z79" i="12"/>
  <c r="AD79" i="12"/>
  <c r="AD79" i="2" s="1"/>
  <c r="AD28" i="2"/>
  <c r="AH28" i="2"/>
  <c r="Z28" i="2"/>
  <c r="V28" i="2"/>
  <c r="AN28" i="2"/>
  <c r="AN26" i="2"/>
  <c r="V26" i="2"/>
  <c r="V78" i="2"/>
  <c r="AN78" i="2"/>
  <c r="V80" i="2"/>
  <c r="Z80" i="2"/>
  <c r="AD80" i="2"/>
  <c r="AH80" i="2"/>
  <c r="AN80" i="2"/>
  <c r="Z79" i="2"/>
  <c r="AL77" i="2"/>
  <c r="AD77" i="2"/>
  <c r="Z77" i="2"/>
  <c r="V77" i="2"/>
  <c r="AN76" i="2"/>
  <c r="AH76" i="2"/>
  <c r="V76" i="2"/>
  <c r="AL75" i="2"/>
  <c r="AD75" i="2"/>
  <c r="Z75" i="2"/>
  <c r="V75" i="2"/>
  <c r="AN74" i="2"/>
  <c r="AH74" i="2"/>
  <c r="V74" i="2"/>
  <c r="AL73" i="2"/>
  <c r="AD73" i="2"/>
  <c r="Z73" i="2"/>
  <c r="V73" i="2"/>
  <c r="AN72" i="2"/>
  <c r="AH72" i="2"/>
  <c r="V72" i="2"/>
  <c r="AL71" i="2"/>
  <c r="AD71" i="2"/>
  <c r="Z71" i="2"/>
  <c r="V71" i="2"/>
  <c r="AN70" i="2"/>
  <c r="AH70" i="2"/>
  <c r="V70" i="2"/>
  <c r="AL69" i="2"/>
  <c r="AD69" i="2"/>
  <c r="Z69" i="2"/>
  <c r="V69" i="2"/>
  <c r="AN68" i="2"/>
  <c r="AH68" i="2"/>
  <c r="V68" i="2"/>
  <c r="AL67" i="2"/>
  <c r="AD67" i="2"/>
  <c r="Z67" i="2"/>
  <c r="V67" i="2"/>
  <c r="AN66" i="2"/>
  <c r="AH66" i="2"/>
  <c r="V66" i="2"/>
  <c r="AL65" i="2"/>
  <c r="AD65" i="2"/>
  <c r="Z65" i="2"/>
  <c r="V65" i="2"/>
  <c r="AN64" i="2"/>
  <c r="AH64" i="2"/>
  <c r="V64" i="2"/>
  <c r="AL63" i="2"/>
  <c r="AD63" i="2"/>
  <c r="Z63" i="2"/>
  <c r="V63" i="2"/>
  <c r="AN62" i="2"/>
  <c r="AH62" i="2"/>
  <c r="V62" i="2"/>
  <c r="AL61" i="2"/>
  <c r="AD61" i="2"/>
  <c r="Z61" i="2"/>
  <c r="V61" i="2"/>
  <c r="AN60" i="2"/>
  <c r="V60" i="2"/>
  <c r="F78" i="2"/>
  <c r="S77" i="2"/>
  <c r="Q77" i="2"/>
  <c r="O77" i="2"/>
  <c r="S76" i="2"/>
  <c r="Q76" i="2"/>
  <c r="O76" i="2"/>
  <c r="S75" i="2"/>
  <c r="Q75" i="2"/>
  <c r="O75" i="2"/>
  <c r="S74" i="2"/>
  <c r="Q74" i="2"/>
  <c r="O74" i="2"/>
  <c r="S73" i="2"/>
  <c r="Q73" i="2"/>
  <c r="O73" i="2"/>
  <c r="S72" i="2"/>
  <c r="Q72" i="2"/>
  <c r="O72" i="2"/>
  <c r="S71" i="2"/>
  <c r="Q71" i="2"/>
  <c r="O71" i="2"/>
  <c r="S70" i="2"/>
  <c r="Q70" i="2"/>
  <c r="O70" i="2"/>
  <c r="S69" i="2"/>
  <c r="Q69" i="2"/>
  <c r="O69" i="2"/>
  <c r="S68" i="2"/>
  <c r="Q68" i="2"/>
  <c r="O68" i="2"/>
  <c r="S67" i="2"/>
  <c r="Q67" i="2"/>
  <c r="O67" i="2"/>
  <c r="S66" i="2"/>
  <c r="Q66" i="2"/>
  <c r="O66" i="2"/>
  <c r="S65" i="2"/>
  <c r="Q65" i="2"/>
  <c r="O65" i="2"/>
  <c r="S64" i="2"/>
  <c r="Q64" i="2"/>
  <c r="O64" i="2"/>
  <c r="S63" i="2"/>
  <c r="Q63" i="2"/>
  <c r="O63" i="2"/>
  <c r="S62" i="2"/>
  <c r="Q62" i="2"/>
  <c r="O62" i="2"/>
  <c r="S61" i="2"/>
  <c r="Q61" i="2"/>
  <c r="O61" i="2"/>
  <c r="S60" i="2"/>
  <c r="Q60" i="2"/>
  <c r="O60" i="2"/>
  <c r="J62" i="2"/>
  <c r="J64" i="2"/>
  <c r="J66" i="2"/>
  <c r="J68" i="2"/>
  <c r="J70" i="2"/>
  <c r="J72" i="2"/>
  <c r="J74" i="2"/>
  <c r="J76" i="2"/>
  <c r="J60" i="2"/>
  <c r="B76" i="2"/>
  <c r="B74" i="2"/>
  <c r="B72" i="2"/>
  <c r="B70" i="2"/>
  <c r="B68" i="2"/>
  <c r="B66" i="2"/>
  <c r="B64" i="2"/>
  <c r="B62" i="2"/>
  <c r="B60" i="2"/>
  <c r="AD27" i="12"/>
  <c r="Z27" i="12"/>
  <c r="V27" i="12"/>
  <c r="V119" i="12"/>
  <c r="AH117" i="12"/>
  <c r="AN117" i="12" s="1"/>
  <c r="AH115" i="12"/>
  <c r="AN115" i="12" s="1"/>
  <c r="AH113" i="12"/>
  <c r="AN113" i="12" s="1"/>
  <c r="AH111" i="12"/>
  <c r="AN111" i="12" s="1"/>
  <c r="AH109" i="12"/>
  <c r="AN109" i="12" s="1"/>
  <c r="AH107" i="12"/>
  <c r="AN107" i="12" s="1"/>
  <c r="AH105" i="12"/>
  <c r="AN105" i="12" s="1"/>
  <c r="AH103" i="12"/>
  <c r="AN103" i="12" s="1"/>
  <c r="V79" i="12"/>
  <c r="V79" i="2" s="1"/>
  <c r="AH119" i="12" l="1"/>
  <c r="AN101" i="12"/>
  <c r="AN119" i="12" s="1"/>
  <c r="AS152" i="6"/>
  <c r="AS102" i="6"/>
  <c r="AS104" i="6"/>
  <c r="AS106" i="6"/>
  <c r="AS108" i="6"/>
  <c r="AS110" i="6"/>
  <c r="AS112" i="6"/>
  <c r="AS114" i="6"/>
  <c r="AS116" i="6"/>
  <c r="AS118" i="6"/>
  <c r="AS120" i="6"/>
  <c r="AS122" i="6"/>
  <c r="AS124" i="6"/>
  <c r="AS126" i="6"/>
  <c r="AS128" i="6"/>
  <c r="AS130" i="6"/>
  <c r="AS132" i="6"/>
  <c r="AS134" i="6"/>
  <c r="AS136" i="6"/>
  <c r="AS138" i="6"/>
  <c r="AS140" i="6"/>
  <c r="AS142" i="6"/>
  <c r="AS144" i="6"/>
  <c r="AS146" i="6"/>
  <c r="AS148" i="6"/>
  <c r="AS150" i="6"/>
  <c r="AS100" i="6"/>
  <c r="AS99" i="6"/>
  <c r="AP152" i="6"/>
  <c r="AP102" i="6"/>
  <c r="BE159" i="6"/>
  <c r="AW159" i="6"/>
  <c r="BA159" i="6"/>
  <c r="BD158" i="6"/>
  <c r="AW158" i="6"/>
  <c r="AV100" i="6" l="1"/>
  <c r="AV102" i="6"/>
  <c r="AV104" i="6"/>
  <c r="AV106" i="6"/>
  <c r="AV108" i="6"/>
  <c r="AV110" i="6"/>
  <c r="AV112" i="6"/>
  <c r="AV114" i="6"/>
  <c r="AV116" i="6"/>
  <c r="AV118" i="6"/>
  <c r="AV120" i="6"/>
  <c r="AV122" i="6"/>
  <c r="AV124" i="6"/>
  <c r="AV126" i="6"/>
  <c r="AV128" i="6"/>
  <c r="AV130" i="6"/>
  <c r="AV132" i="6"/>
  <c r="AV134" i="6"/>
  <c r="AV136" i="6"/>
  <c r="AV138" i="6"/>
  <c r="AV140" i="6"/>
  <c r="AV142" i="6"/>
  <c r="AV144" i="6"/>
  <c r="AV146" i="6"/>
  <c r="AV148" i="6"/>
  <c r="AV150" i="6"/>
  <c r="AV152" i="6"/>
  <c r="AV98" i="6"/>
  <c r="C90" i="6"/>
  <c r="AR170" i="6"/>
  <c r="Z170" i="6"/>
  <c r="D170" i="6"/>
  <c r="AO165" i="6"/>
  <c r="AO161" i="6"/>
  <c r="M160" i="6"/>
  <c r="I160" i="6"/>
  <c r="D160" i="6"/>
  <c r="AV68" i="6"/>
  <c r="AV154" i="6" s="1"/>
  <c r="T68" i="6"/>
  <c r="T154" i="6" s="1"/>
  <c r="T100" i="6"/>
  <c r="T102" i="6"/>
  <c r="T104" i="6"/>
  <c r="T106" i="6"/>
  <c r="T108" i="6"/>
  <c r="T110" i="6"/>
  <c r="T112" i="6"/>
  <c r="T114" i="6"/>
  <c r="T116" i="6"/>
  <c r="T118" i="6"/>
  <c r="T120" i="6"/>
  <c r="T122" i="6"/>
  <c r="T124" i="6"/>
  <c r="T126" i="6"/>
  <c r="T128" i="6"/>
  <c r="T130" i="6"/>
  <c r="T132" i="6"/>
  <c r="T134" i="6"/>
  <c r="T136" i="6"/>
  <c r="T138" i="6"/>
  <c r="T140" i="6"/>
  <c r="T142" i="6"/>
  <c r="T144" i="6"/>
  <c r="T146" i="6"/>
  <c r="T148" i="6"/>
  <c r="T150" i="6"/>
  <c r="T152" i="6"/>
  <c r="T98" i="6"/>
  <c r="Q94" i="6"/>
  <c r="S94" i="6"/>
  <c r="U94" i="6"/>
  <c r="W94" i="6"/>
  <c r="Y94" i="6"/>
  <c r="AA94" i="6"/>
  <c r="AC94" i="6"/>
  <c r="AE94" i="6"/>
  <c r="AG94" i="6"/>
  <c r="AI94" i="6"/>
  <c r="AK94" i="6"/>
  <c r="AM94" i="6"/>
  <c r="O94" i="6"/>
  <c r="M94" i="6"/>
  <c r="BA93" i="6"/>
  <c r="AG64" i="6"/>
  <c r="AG150" i="6" s="1"/>
  <c r="AG46" i="6"/>
  <c r="AG132" i="6" s="1"/>
  <c r="AG40" i="6"/>
  <c r="AG126" i="6" s="1"/>
  <c r="AG26" i="6"/>
  <c r="AG112" i="6" s="1"/>
  <c r="AG20" i="6"/>
  <c r="AG106" i="6" s="1"/>
  <c r="AG22" i="6"/>
  <c r="AG108" i="6" s="1"/>
  <c r="AG24" i="6"/>
  <c r="AG110" i="6" s="1"/>
  <c r="AG28" i="6"/>
  <c r="AG114" i="6" s="1"/>
  <c r="AG30" i="6"/>
  <c r="AG116" i="6" s="1"/>
  <c r="AG32" i="6"/>
  <c r="AG118" i="6" s="1"/>
  <c r="AG34" i="6"/>
  <c r="AG120" i="6" s="1"/>
  <c r="AG36" i="6"/>
  <c r="AG122" i="6" s="1"/>
  <c r="AG38" i="6"/>
  <c r="AG124" i="6" s="1"/>
  <c r="AG42" i="6"/>
  <c r="AG128" i="6" s="1"/>
  <c r="AG44" i="6"/>
  <c r="AG130" i="6" s="1"/>
  <c r="AG48" i="6"/>
  <c r="AG134" i="6" s="1"/>
  <c r="AG50" i="6"/>
  <c r="AG136" i="6" s="1"/>
  <c r="AG52" i="6"/>
  <c r="AG138" i="6" s="1"/>
  <c r="AG54" i="6"/>
  <c r="AG140" i="6" s="1"/>
  <c r="AG56" i="6"/>
  <c r="AG142" i="6" s="1"/>
  <c r="AG58" i="6"/>
  <c r="AG144" i="6" s="1"/>
  <c r="AG60" i="6"/>
  <c r="AG146" i="6" s="1"/>
  <c r="AG62" i="6"/>
  <c r="AG148" i="6" s="1"/>
  <c r="AG152" i="6"/>
  <c r="AG18" i="6"/>
  <c r="AG104" i="6" s="1"/>
  <c r="AG98" i="6"/>
  <c r="AG14" i="6"/>
  <c r="AG102" i="6"/>
  <c r="AG100" i="6" l="1"/>
  <c r="AG68" i="6"/>
  <c r="AF70" i="6" s="1"/>
  <c r="AH25" i="12"/>
  <c r="AN25" i="12" s="1"/>
  <c r="AH23" i="12"/>
  <c r="AH21" i="12"/>
  <c r="AN21" i="12" s="1"/>
  <c r="AH19" i="12"/>
  <c r="AN19" i="12" s="1"/>
  <c r="AN23" i="12" l="1"/>
  <c r="AG154" i="6"/>
  <c r="AH17" i="12"/>
  <c r="AN17" i="12" s="1"/>
  <c r="AH27" i="12" l="1"/>
  <c r="AN27" i="12"/>
  <c r="AV70" i="6"/>
  <c r="AV156" i="6" s="1"/>
  <c r="AF156" i="6"/>
  <c r="V100" i="2"/>
  <c r="AN81" i="2" l="1"/>
  <c r="AL53" i="12" l="1"/>
  <c r="W54" i="12"/>
  <c r="V54" i="12"/>
  <c r="U54" i="12"/>
  <c r="AN81" i="12"/>
  <c r="AH77" i="12"/>
  <c r="BU76" i="12"/>
  <c r="BT76" i="12"/>
  <c r="BS76" i="12"/>
  <c r="BV76" i="12" s="1"/>
  <c r="BO76" i="12"/>
  <c r="BP76" i="12" s="1"/>
  <c r="BA76" i="12"/>
  <c r="AV76" i="12"/>
  <c r="AW76" i="12" s="1"/>
  <c r="AH75" i="12"/>
  <c r="BU74" i="12"/>
  <c r="BT74" i="12"/>
  <c r="BS74" i="12"/>
  <c r="BV74" i="12" s="1"/>
  <c r="BO74" i="12"/>
  <c r="BP74" i="12" s="1"/>
  <c r="BA74" i="12"/>
  <c r="AV74" i="12"/>
  <c r="AW74" i="12" s="1"/>
  <c r="AH73" i="12"/>
  <c r="BU72" i="12"/>
  <c r="BT72" i="12"/>
  <c r="BS72" i="12"/>
  <c r="BV72" i="12" s="1"/>
  <c r="BO72" i="12"/>
  <c r="BP72" i="12" s="1"/>
  <c r="BA72" i="12"/>
  <c r="AV72" i="12"/>
  <c r="AW72" i="12" s="1"/>
  <c r="AH71" i="12"/>
  <c r="BU70" i="12"/>
  <c r="BT70" i="12"/>
  <c r="BS70" i="12"/>
  <c r="BV70" i="12" s="1"/>
  <c r="BO70" i="12"/>
  <c r="BP70" i="12" s="1"/>
  <c r="BA70" i="12"/>
  <c r="AV70" i="12"/>
  <c r="AX70" i="12" s="1"/>
  <c r="AH69" i="12"/>
  <c r="BU68" i="12"/>
  <c r="BT68" i="12"/>
  <c r="BS68" i="12"/>
  <c r="BV68" i="12" s="1"/>
  <c r="BO68" i="12"/>
  <c r="BQ68" i="12" s="1"/>
  <c r="BA68" i="12"/>
  <c r="AV68" i="12"/>
  <c r="AX68" i="12" s="1"/>
  <c r="AH67" i="12"/>
  <c r="BU66" i="12"/>
  <c r="BT66" i="12"/>
  <c r="BS66" i="12"/>
  <c r="BV66" i="12" s="1"/>
  <c r="BO66" i="12"/>
  <c r="BQ66" i="12" s="1"/>
  <c r="BA66" i="12"/>
  <c r="AV66" i="12"/>
  <c r="AX66" i="12" s="1"/>
  <c r="AH65" i="12"/>
  <c r="BU64" i="12"/>
  <c r="BT64" i="12"/>
  <c r="BS64" i="12"/>
  <c r="BV64" i="12" s="1"/>
  <c r="BO64" i="12"/>
  <c r="BQ64" i="12" s="1"/>
  <c r="BA64" i="12"/>
  <c r="AV64" i="12"/>
  <c r="AX64" i="12" s="1"/>
  <c r="AH63" i="12"/>
  <c r="BU62" i="12"/>
  <c r="BT62" i="12"/>
  <c r="BS62" i="12"/>
  <c r="BV62" i="12" s="1"/>
  <c r="BO62" i="12"/>
  <c r="BQ62" i="12" s="1"/>
  <c r="BA62" i="12"/>
  <c r="AV62" i="12"/>
  <c r="AX62" i="12" s="1"/>
  <c r="AH61" i="12"/>
  <c r="BU60" i="12"/>
  <c r="BT60" i="12"/>
  <c r="BS60" i="12"/>
  <c r="BV60" i="12" s="1"/>
  <c r="BO60" i="12"/>
  <c r="BQ60" i="12" s="1"/>
  <c r="BA60" i="12"/>
  <c r="AV60" i="12"/>
  <c r="AX60" i="12" s="1"/>
  <c r="BH42" i="12"/>
  <c r="BH43" i="12" s="1"/>
  <c r="BH44" i="12" s="1"/>
  <c r="BH45" i="12" s="1"/>
  <c r="BG42" i="12"/>
  <c r="BG43" i="12" s="1"/>
  <c r="W94" i="12"/>
  <c r="V94" i="12"/>
  <c r="U94" i="12"/>
  <c r="AL93"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AH77" i="2" l="1"/>
  <c r="AN77" i="12"/>
  <c r="AN77" i="2" s="1"/>
  <c r="AN75" i="12"/>
  <c r="AN75" i="2" s="1"/>
  <c r="AH75" i="2"/>
  <c r="AN73" i="12"/>
  <c r="AN73" i="2" s="1"/>
  <c r="AH73" i="2"/>
  <c r="AN71" i="12"/>
  <c r="AN71" i="2" s="1"/>
  <c r="AH71" i="2"/>
  <c r="AH69" i="2"/>
  <c r="AN69" i="12"/>
  <c r="AN69" i="2" s="1"/>
  <c r="AN67" i="12"/>
  <c r="AN67" i="2" s="1"/>
  <c r="AH67" i="2"/>
  <c r="AH65" i="2"/>
  <c r="AN65" i="12"/>
  <c r="AN65" i="2" s="1"/>
  <c r="AN63" i="12"/>
  <c r="AN63" i="2" s="1"/>
  <c r="AH63" i="2"/>
  <c r="AH79" i="12"/>
  <c r="AH79" i="2" s="1"/>
  <c r="AH61" i="2"/>
  <c r="AN61" i="12"/>
  <c r="AY63" i="12"/>
  <c r="BB63" i="12" s="1"/>
  <c r="AY61" i="12"/>
  <c r="BB61" i="12" s="1"/>
  <c r="AY69" i="12"/>
  <c r="AY67" i="12"/>
  <c r="BB67" i="12" s="1"/>
  <c r="AY65" i="12"/>
  <c r="BR66" i="12"/>
  <c r="AZ71" i="12"/>
  <c r="BR62" i="12"/>
  <c r="BQ70" i="12"/>
  <c r="BA78" i="12"/>
  <c r="BR70" i="12"/>
  <c r="AX76" i="12"/>
  <c r="AZ61" i="12"/>
  <c r="AZ69" i="12"/>
  <c r="AZ65" i="12"/>
  <c r="AZ77" i="12"/>
  <c r="AY73" i="12"/>
  <c r="BB73" i="12" s="1"/>
  <c r="BR76" i="12"/>
  <c r="AZ73" i="12"/>
  <c r="AY75" i="12"/>
  <c r="BB75" i="12" s="1"/>
  <c r="AZ63" i="12"/>
  <c r="BL63" i="12" s="1"/>
  <c r="BM63" i="12" s="1"/>
  <c r="BR64" i="12"/>
  <c r="BR68" i="12"/>
  <c r="AX72" i="12"/>
  <c r="AY71" i="12"/>
  <c r="AX74" i="12"/>
  <c r="BR74" i="12"/>
  <c r="BQ76" i="12"/>
  <c r="AY77" i="12"/>
  <c r="BQ72" i="12"/>
  <c r="BR60" i="12"/>
  <c r="AZ67" i="12"/>
  <c r="BL67" i="12" s="1"/>
  <c r="BM67" i="12" s="1"/>
  <c r="BR72" i="12"/>
  <c r="BQ74" i="12"/>
  <c r="AZ75" i="12"/>
  <c r="BG44" i="12"/>
  <c r="BB65" i="12"/>
  <c r="AW60" i="12"/>
  <c r="BP60" i="12"/>
  <c r="AW62" i="12"/>
  <c r="BP62" i="12"/>
  <c r="AW64" i="12"/>
  <c r="BP64" i="12"/>
  <c r="AW66" i="12"/>
  <c r="BP66" i="12"/>
  <c r="AW68" i="12"/>
  <c r="BP68" i="12"/>
  <c r="AW70" i="12"/>
  <c r="BT116" i="12"/>
  <c r="BT114" i="12"/>
  <c r="BT112" i="12"/>
  <c r="BT110" i="12"/>
  <c r="BT108" i="12"/>
  <c r="BT106" i="12"/>
  <c r="BT104" i="12"/>
  <c r="BT102" i="12"/>
  <c r="BT100" i="12"/>
  <c r="BT24" i="12"/>
  <c r="BT22" i="12"/>
  <c r="BT20" i="12"/>
  <c r="BT18" i="12"/>
  <c r="BT16" i="12"/>
  <c r="BI42" i="12"/>
  <c r="BI43" i="12"/>
  <c r="BC65" i="12" l="1"/>
  <c r="AN61" i="2"/>
  <c r="AN79" i="12"/>
  <c r="AN79" i="2" s="1"/>
  <c r="BC61" i="12"/>
  <c r="BL61" i="12"/>
  <c r="BM61" i="12" s="1"/>
  <c r="BL65" i="12"/>
  <c r="BM65" i="12" s="1"/>
  <c r="BC69" i="12"/>
  <c r="BB69" i="12"/>
  <c r="BL69" i="12"/>
  <c r="BM69" i="12" s="1"/>
  <c r="BC75" i="12"/>
  <c r="BL77" i="12"/>
  <c r="BM77" i="12" s="1"/>
  <c r="BL71" i="12"/>
  <c r="BM71" i="12" s="1"/>
  <c r="BC73" i="12"/>
  <c r="BB77" i="12"/>
  <c r="BL73" i="12"/>
  <c r="BM73" i="12" s="1"/>
  <c r="BC77" i="12"/>
  <c r="BC63" i="12"/>
  <c r="BC67" i="12"/>
  <c r="BL75" i="12"/>
  <c r="BM75" i="12" s="1"/>
  <c r="AY79" i="12"/>
  <c r="AZ80" i="12" s="1"/>
  <c r="BC71" i="12"/>
  <c r="BB71" i="12"/>
  <c r="BG45" i="12"/>
  <c r="BU108" i="12"/>
  <c r="BS116" i="12"/>
  <c r="BV116" i="12" s="1"/>
  <c r="BS114" i="12"/>
  <c r="BV114" i="12" s="1"/>
  <c r="BS112" i="12"/>
  <c r="BV112" i="12" s="1"/>
  <c r="BO110" i="12"/>
  <c r="BU106" i="12"/>
  <c r="BU104" i="12"/>
  <c r="BU102" i="12"/>
  <c r="BU22" i="12"/>
  <c r="BO24" i="12"/>
  <c r="BU100" i="12"/>
  <c r="BU114" i="12"/>
  <c r="BU112" i="12"/>
  <c r="BS108" i="12"/>
  <c r="BV108" i="12" s="1"/>
  <c r="BS106" i="12"/>
  <c r="BV106" i="12" s="1"/>
  <c r="BS104" i="12"/>
  <c r="BV104" i="12" s="1"/>
  <c r="BS102" i="12"/>
  <c r="BV102" i="12" s="1"/>
  <c r="BO100" i="12"/>
  <c r="BS22" i="12"/>
  <c r="BV22" i="12" s="1"/>
  <c r="BO20" i="12"/>
  <c r="BO18" i="12"/>
  <c r="BU110" i="12"/>
  <c r="BO114" i="12"/>
  <c r="BS110" i="12"/>
  <c r="BV110" i="12" s="1"/>
  <c r="BO22" i="12"/>
  <c r="BS18" i="12"/>
  <c r="BV18" i="12" s="1"/>
  <c r="BS24" i="12"/>
  <c r="BU16" i="12"/>
  <c r="BU116" i="12"/>
  <c r="BU18" i="12"/>
  <c r="BO106" i="12"/>
  <c r="BU20" i="12"/>
  <c r="BO116" i="12"/>
  <c r="BO112" i="12"/>
  <c r="BO108" i="12"/>
  <c r="BO104" i="12"/>
  <c r="BS100" i="12"/>
  <c r="BV100" i="12" s="1"/>
  <c r="BS20" i="12"/>
  <c r="BU24" i="12"/>
  <c r="BO102" i="12"/>
  <c r="BS16" i="12"/>
  <c r="BO16" i="12"/>
  <c r="AD120" i="2"/>
  <c r="Z120" i="2"/>
  <c r="V120" i="2"/>
  <c r="F118" i="2"/>
  <c r="AD117" i="2"/>
  <c r="Z117" i="2"/>
  <c r="V117" i="2"/>
  <c r="S117" i="2"/>
  <c r="Q117" i="2"/>
  <c r="O117" i="2"/>
  <c r="AN116" i="2"/>
  <c r="V116" i="2"/>
  <c r="S116" i="2"/>
  <c r="Q116" i="2"/>
  <c r="O116" i="2"/>
  <c r="J116" i="2"/>
  <c r="B116" i="2"/>
  <c r="AD115" i="2"/>
  <c r="Z115" i="2"/>
  <c r="V115" i="2"/>
  <c r="S115" i="2"/>
  <c r="Q115" i="2"/>
  <c r="O115" i="2"/>
  <c r="AN114" i="2"/>
  <c r="V114" i="2"/>
  <c r="S114" i="2"/>
  <c r="Q114" i="2"/>
  <c r="O114" i="2"/>
  <c r="J114" i="2"/>
  <c r="B114" i="2"/>
  <c r="AD113" i="2"/>
  <c r="Z113" i="2"/>
  <c r="V113" i="2"/>
  <c r="S113" i="2"/>
  <c r="Q113" i="2"/>
  <c r="O113" i="2"/>
  <c r="AN112" i="2"/>
  <c r="V112" i="2"/>
  <c r="S112" i="2"/>
  <c r="Q112" i="2"/>
  <c r="O112" i="2"/>
  <c r="J112" i="2"/>
  <c r="B112" i="2"/>
  <c r="AD111" i="2"/>
  <c r="Z111" i="2"/>
  <c r="V111" i="2"/>
  <c r="S111" i="2"/>
  <c r="Q111" i="2"/>
  <c r="O111" i="2"/>
  <c r="AN110" i="2"/>
  <c r="V110" i="2"/>
  <c r="S110" i="2"/>
  <c r="Q110" i="2"/>
  <c r="O110" i="2"/>
  <c r="J110" i="2"/>
  <c r="B110" i="2"/>
  <c r="AD109" i="2"/>
  <c r="Z109" i="2"/>
  <c r="V109" i="2"/>
  <c r="S109" i="2"/>
  <c r="Q109" i="2"/>
  <c r="O109" i="2"/>
  <c r="AN108" i="2"/>
  <c r="V108" i="2"/>
  <c r="S108" i="2"/>
  <c r="Q108" i="2"/>
  <c r="O108" i="2"/>
  <c r="J108" i="2"/>
  <c r="B108" i="2"/>
  <c r="AD107" i="2"/>
  <c r="Z107" i="2"/>
  <c r="V107" i="2"/>
  <c r="S107" i="2"/>
  <c r="Q107" i="2"/>
  <c r="O107" i="2"/>
  <c r="AN106" i="2"/>
  <c r="V106" i="2"/>
  <c r="S106" i="2"/>
  <c r="Q106" i="2"/>
  <c r="O106" i="2"/>
  <c r="J106" i="2"/>
  <c r="B106" i="2"/>
  <c r="AD105" i="2"/>
  <c r="Z105" i="2"/>
  <c r="V105" i="2"/>
  <c r="S105" i="2"/>
  <c r="Q105" i="2"/>
  <c r="O105" i="2"/>
  <c r="AN104" i="2"/>
  <c r="V104" i="2"/>
  <c r="S104" i="2"/>
  <c r="Q104" i="2"/>
  <c r="O104" i="2"/>
  <c r="J104" i="2"/>
  <c r="B104" i="2"/>
  <c r="AD103" i="2"/>
  <c r="Z103" i="2"/>
  <c r="V103" i="2"/>
  <c r="S103" i="2"/>
  <c r="Q103" i="2"/>
  <c r="O103" i="2"/>
  <c r="AN102" i="2"/>
  <c r="V102" i="2"/>
  <c r="S102" i="2"/>
  <c r="Q102" i="2"/>
  <c r="O102" i="2"/>
  <c r="J102" i="2"/>
  <c r="B102" i="2"/>
  <c r="AD101" i="2"/>
  <c r="Z101" i="2"/>
  <c r="V101" i="2"/>
  <c r="S101" i="2"/>
  <c r="Q101" i="2"/>
  <c r="O101" i="2"/>
  <c r="AN100" i="2"/>
  <c r="S100" i="2"/>
  <c r="Q100" i="2"/>
  <c r="O100" i="2"/>
  <c r="J100" i="2"/>
  <c r="B100" i="2"/>
  <c r="AP38" i="2"/>
  <c r="AI38" i="2"/>
  <c r="AC38" i="2"/>
  <c r="AC34" i="2"/>
  <c r="D34" i="2"/>
  <c r="AC33" i="2"/>
  <c r="AC32" i="2"/>
  <c r="AP31" i="2"/>
  <c r="AM31" i="2"/>
  <c r="AJ31" i="2"/>
  <c r="J31" i="2"/>
  <c r="G31" i="2"/>
  <c r="D31" i="2"/>
  <c r="AJ30"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S16" i="2"/>
  <c r="W10" i="2"/>
  <c r="W54" i="2" s="1"/>
  <c r="V10" i="2"/>
  <c r="V54" i="2" s="1"/>
  <c r="U10" i="2"/>
  <c r="T10" i="2"/>
  <c r="T54" i="2" s="1"/>
  <c r="S10" i="2"/>
  <c r="S54" i="2" s="1"/>
  <c r="R10" i="2"/>
  <c r="R54" i="2" s="1"/>
  <c r="Q10" i="2"/>
  <c r="P10" i="2"/>
  <c r="P54" i="2" s="1"/>
  <c r="O10" i="2"/>
  <c r="O54" i="2" s="1"/>
  <c r="N10" i="2"/>
  <c r="N54" i="2" s="1"/>
  <c r="M10" i="2"/>
  <c r="L10" i="2"/>
  <c r="L54" i="2" s="1"/>
  <c r="K10" i="2"/>
  <c r="K54" i="2" s="1"/>
  <c r="J10" i="2"/>
  <c r="J54" i="2" s="1"/>
  <c r="AP9" i="2"/>
  <c r="AD119" i="2"/>
  <c r="Z119" i="2"/>
  <c r="AH117" i="2"/>
  <c r="BA116" i="12"/>
  <c r="AV116" i="12"/>
  <c r="AH116" i="2"/>
  <c r="BA114" i="12"/>
  <c r="AV114" i="12"/>
  <c r="AH114" i="2"/>
  <c r="BA112" i="12"/>
  <c r="AV112" i="12"/>
  <c r="AH112" i="2"/>
  <c r="AH111" i="2"/>
  <c r="BA110" i="12"/>
  <c r="AV110" i="12"/>
  <c r="AH110" i="2"/>
  <c r="AH109" i="2"/>
  <c r="BA108" i="12"/>
  <c r="AV108" i="12"/>
  <c r="AH108" i="2"/>
  <c r="AH107" i="2"/>
  <c r="BA106" i="12"/>
  <c r="AV106" i="12"/>
  <c r="AL107" i="2" s="1"/>
  <c r="AH106" i="2"/>
  <c r="AH105" i="2"/>
  <c r="BA104" i="12"/>
  <c r="AV104" i="12"/>
  <c r="AH104" i="2"/>
  <c r="AH103" i="2"/>
  <c r="BA102" i="12"/>
  <c r="AV102" i="12"/>
  <c r="AL103" i="2" s="1"/>
  <c r="AH102" i="2"/>
  <c r="AH101" i="2"/>
  <c r="BA100" i="12"/>
  <c r="AV100" i="12"/>
  <c r="AD27" i="2"/>
  <c r="Z27" i="2"/>
  <c r="BA24" i="12"/>
  <c r="AV24" i="12"/>
  <c r="AH24" i="2"/>
  <c r="AH23" i="2"/>
  <c r="BA22" i="12"/>
  <c r="AV22" i="12"/>
  <c r="AH22" i="2"/>
  <c r="AY21" i="12"/>
  <c r="BA20" i="12"/>
  <c r="AV20" i="12"/>
  <c r="AH20" i="2"/>
  <c r="AY19" i="12"/>
  <c r="BG18" i="12"/>
  <c r="BG19" i="12" s="1"/>
  <c r="BA18" i="12"/>
  <c r="AV18" i="12"/>
  <c r="AH18" i="2"/>
  <c r="BH17" i="12"/>
  <c r="BA16" i="12"/>
  <c r="AV16" i="12"/>
  <c r="AP157" i="6"/>
  <c r="BI44" i="12"/>
  <c r="BI17" i="12"/>
  <c r="BI16" i="12"/>
  <c r="BI45" i="12"/>
  <c r="M94" i="2" l="1"/>
  <c r="M54" i="2"/>
  <c r="Q94" i="2"/>
  <c r="Q54" i="2"/>
  <c r="U94" i="2"/>
  <c r="U54" i="2"/>
  <c r="BL78" i="12"/>
  <c r="BB78" i="12"/>
  <c r="BB79" i="12" s="1"/>
  <c r="BM78" i="12"/>
  <c r="BV20" i="12"/>
  <c r="BV16" i="12"/>
  <c r="BV24" i="12"/>
  <c r="BR102" i="12"/>
  <c r="BQ102" i="12"/>
  <c r="BP102" i="12"/>
  <c r="BR112" i="12"/>
  <c r="BQ112" i="12"/>
  <c r="BP112" i="12"/>
  <c r="BR116" i="12"/>
  <c r="BQ116" i="12"/>
  <c r="BP116" i="12"/>
  <c r="BR106" i="12"/>
  <c r="BQ106" i="12"/>
  <c r="BP106" i="12"/>
  <c r="BR22" i="12"/>
  <c r="BP22" i="12"/>
  <c r="BQ22" i="12"/>
  <c r="BR100" i="12"/>
  <c r="BQ100" i="12"/>
  <c r="BP100" i="12"/>
  <c r="BR24" i="12"/>
  <c r="BQ24" i="12"/>
  <c r="BP24" i="12"/>
  <c r="BR16" i="12"/>
  <c r="BQ16" i="12"/>
  <c r="BP16" i="12"/>
  <c r="BR104" i="12"/>
  <c r="BP104" i="12"/>
  <c r="BQ104" i="12"/>
  <c r="BR18" i="12"/>
  <c r="BP18" i="12"/>
  <c r="BQ18" i="12"/>
  <c r="BR110" i="12"/>
  <c r="BQ110" i="12"/>
  <c r="BP110" i="12"/>
  <c r="BR108" i="12"/>
  <c r="BP108" i="12"/>
  <c r="BQ108" i="12"/>
  <c r="BR114" i="12"/>
  <c r="BP114" i="12"/>
  <c r="BQ114" i="12"/>
  <c r="BR20" i="12"/>
  <c r="BQ20" i="12"/>
  <c r="BP20" i="12"/>
  <c r="AN101" i="2"/>
  <c r="AY117" i="12"/>
  <c r="BB117" i="12" s="1"/>
  <c r="AY109" i="12"/>
  <c r="AN105" i="2"/>
  <c r="AH113" i="2"/>
  <c r="AY113" i="12"/>
  <c r="BB113" i="12" s="1"/>
  <c r="AY105" i="12"/>
  <c r="BB105" i="12" s="1"/>
  <c r="AY107" i="12"/>
  <c r="AX110" i="12"/>
  <c r="AN111" i="2"/>
  <c r="AX22" i="12"/>
  <c r="AY103" i="12"/>
  <c r="BB103" i="12" s="1"/>
  <c r="AX114" i="12"/>
  <c r="AY101" i="12"/>
  <c r="BB101" i="12" s="1"/>
  <c r="AX108" i="12"/>
  <c r="AN109" i="2"/>
  <c r="AN117" i="2"/>
  <c r="AX106" i="12"/>
  <c r="AH115" i="2"/>
  <c r="AY115" i="12"/>
  <c r="BB115" i="12" s="1"/>
  <c r="AX10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113" i="2"/>
  <c r="AX112" i="12"/>
  <c r="AX24" i="12"/>
  <c r="AX100" i="12"/>
  <c r="M152" i="6"/>
  <c r="AN121" i="12"/>
  <c r="AN121" i="2" s="1"/>
  <c r="AN118" i="2"/>
  <c r="AX116" i="12"/>
  <c r="AY111" i="12"/>
  <c r="AX102" i="12"/>
  <c r="AH25" i="2"/>
  <c r="AN17" i="2"/>
  <c r="AY17" i="12"/>
  <c r="AX20" i="12"/>
  <c r="AX16" i="12"/>
  <c r="AH21" i="2"/>
  <c r="AL21" i="2"/>
  <c r="AH17" i="2"/>
  <c r="AH19" i="2"/>
  <c r="AX18" i="12"/>
  <c r="BB19" i="12"/>
  <c r="AL101" i="2"/>
  <c r="AL109" i="2"/>
  <c r="AL117" i="2"/>
  <c r="AN103" i="2"/>
  <c r="AL105" i="2"/>
  <c r="AL113" i="2"/>
  <c r="AN10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82" i="12" s="1"/>
  <c r="BH83" i="12" s="1"/>
  <c r="BH84" i="12" s="1"/>
  <c r="BH85" i="12" s="1"/>
  <c r="AY25" i="12"/>
  <c r="BA118" i="12"/>
  <c r="AL25" i="2"/>
  <c r="J94" i="2"/>
  <c r="N94" i="2"/>
  <c r="R94" i="2"/>
  <c r="V94" i="2"/>
  <c r="K94" i="2"/>
  <c r="O94" i="2"/>
  <c r="S94" i="2"/>
  <c r="W94" i="2"/>
  <c r="L94" i="2"/>
  <c r="P94" i="2"/>
  <c r="T94" i="2"/>
  <c r="BC78" i="12" l="1"/>
  <c r="BC80" i="12" s="1"/>
  <c r="AN21" i="2"/>
  <c r="AY119" i="12"/>
  <c r="AH119" i="2" s="1"/>
  <c r="AN115" i="2"/>
  <c r="AL115" i="2"/>
  <c r="AL111" i="2"/>
  <c r="AW110" i="12"/>
  <c r="AW24" i="12"/>
  <c r="AZ113" i="12"/>
  <c r="BL113" i="12" s="1"/>
  <c r="BM113" i="12" s="1"/>
  <c r="AZ103" i="12"/>
  <c r="AZ111" i="12"/>
  <c r="BL111" i="12" s="1"/>
  <c r="BM111" i="12" s="1"/>
  <c r="AZ23" i="12"/>
  <c r="BL23" i="12" s="1"/>
  <c r="BM23" i="12" s="1"/>
  <c r="AZ19" i="12"/>
  <c r="BC19" i="12" s="1"/>
  <c r="AZ101" i="12"/>
  <c r="BL101" i="12" s="1"/>
  <c r="BM101" i="12" s="1"/>
  <c r="AZ21" i="12"/>
  <c r="BL21" i="12" s="1"/>
  <c r="BM21" i="12" s="1"/>
  <c r="AZ25" i="12"/>
  <c r="BL25" i="12" s="1"/>
  <c r="BM25" i="12" s="1"/>
  <c r="AZ109" i="12"/>
  <c r="BL109" i="12" s="1"/>
  <c r="BM109" i="12" s="1"/>
  <c r="AZ105" i="12"/>
  <c r="BC105" i="12" s="1"/>
  <c r="AZ17" i="12"/>
  <c r="BL17" i="12" s="1"/>
  <c r="BM17" i="12" s="1"/>
  <c r="AZ117" i="12"/>
  <c r="BL117" i="12" s="1"/>
  <c r="BM117" i="12" s="1"/>
  <c r="AW20" i="12"/>
  <c r="AZ107" i="12"/>
  <c r="AZ115" i="12"/>
  <c r="BC115" i="12" s="1"/>
  <c r="AW106" i="12"/>
  <c r="AW114" i="12"/>
  <c r="AW116" i="12"/>
  <c r="V118" i="2"/>
  <c r="BB107" i="12"/>
  <c r="AW104" i="12"/>
  <c r="AW108" i="12"/>
  <c r="AW22" i="12"/>
  <c r="BB111" i="12"/>
  <c r="AW102" i="12"/>
  <c r="AW100" i="12"/>
  <c r="AW112" i="12"/>
  <c r="AW16" i="12"/>
  <c r="AW18" i="12"/>
  <c r="BB109" i="12"/>
  <c r="AL19" i="2"/>
  <c r="BB17" i="12"/>
  <c r="AL17" i="2"/>
  <c r="AN19" i="2"/>
  <c r="BB21" i="12"/>
  <c r="AN25" i="2"/>
  <c r="BB23" i="12"/>
  <c r="AL23" i="2"/>
  <c r="AN23" i="2"/>
  <c r="BB25" i="12"/>
  <c r="BG21" i="12"/>
  <c r="AY27" i="12"/>
  <c r="AH27" i="2" s="1"/>
  <c r="BI19" i="12"/>
  <c r="BI20" i="12"/>
  <c r="BI18" i="12"/>
  <c r="BC117" i="12" l="1"/>
  <c r="BL115" i="12"/>
  <c r="BM115" i="12" s="1"/>
  <c r="BL105" i="12"/>
  <c r="BM105" i="12" s="1"/>
  <c r="BB118" i="12"/>
  <c r="BB119" i="12" s="1"/>
  <c r="AN119" i="2" s="1"/>
  <c r="BC17" i="12"/>
  <c r="AZ120" i="12"/>
  <c r="AH120" i="2" s="1"/>
  <c r="BC101" i="12"/>
  <c r="BC23" i="12"/>
  <c r="BL19" i="12"/>
  <c r="BL26" i="12" s="1"/>
  <c r="BC107" i="12"/>
  <c r="BC109" i="12"/>
  <c r="BC113" i="12"/>
  <c r="V119" i="2"/>
  <c r="BC21" i="12"/>
  <c r="BL107" i="12"/>
  <c r="BM107" i="12" s="1"/>
  <c r="BC111" i="12"/>
  <c r="BC103" i="12"/>
  <c r="BL103" i="12"/>
  <c r="BB26" i="12"/>
  <c r="BB27" i="12" s="1"/>
  <c r="AN27" i="2" s="1"/>
  <c r="V27" i="2"/>
  <c r="BC25" i="12"/>
  <c r="BG22" i="12"/>
  <c r="AZ28" i="12"/>
  <c r="BI21" i="12"/>
  <c r="BM19" i="12" l="1"/>
  <c r="BM26" i="12" s="1"/>
  <c r="BC26" i="12" s="1"/>
  <c r="BC28" i="12" s="1"/>
  <c r="BM103" i="12"/>
  <c r="BM118" i="12" s="1"/>
  <c r="BL118" i="12"/>
  <c r="AD29" i="12"/>
  <c r="BG23" i="12"/>
  <c r="BI22" i="12"/>
  <c r="BC118" i="12" l="1"/>
  <c r="BC120" i="12" s="1"/>
  <c r="AN120" i="2" s="1"/>
  <c r="AN29" i="12"/>
  <c r="AN29" i="2" s="1"/>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82" i="12" l="1"/>
  <c r="BI41" i="12"/>
  <c r="BG83" i="12" l="1"/>
  <c r="BI82" i="12"/>
  <c r="BG84" i="12" l="1"/>
  <c r="BI83" i="12"/>
  <c r="BG85" i="12" l="1"/>
  <c r="BI85" i="12"/>
  <c r="BI84" i="12"/>
  <c r="BJ16" i="12" l="1"/>
  <c r="AL9" i="2" l="1"/>
  <c r="AL53" i="2" s="1"/>
  <c r="AL93" i="2" l="1"/>
  <c r="AP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 authorId="0" shapeId="0" xr:uid="{F001769C-6CB3-435F-BCFA-4DCD48EF0024}">
      <text>
        <r>
          <rPr>
            <b/>
            <sz val="12"/>
            <color indexed="10"/>
            <rFont val="ＭＳ Ｐゴシック"/>
            <family val="3"/>
            <charset val="128"/>
          </rPr>
          <t>網かけ部分を入力して下さい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 authorId="0" shapeId="0" xr:uid="{93510322-BF08-4ECE-91E1-D9D41E47152A}">
      <text>
        <r>
          <rPr>
            <b/>
            <sz val="9"/>
            <color indexed="10"/>
            <rFont val="ＭＳ ゴシック"/>
            <family val="3"/>
            <charset val="128"/>
          </rPr>
          <t>網かけ部分を入力して下さい</t>
        </r>
      </text>
    </comment>
  </commentList>
</comments>
</file>

<file path=xl/sharedStrings.xml><?xml version="1.0" encoding="utf-8"?>
<sst xmlns="http://schemas.openxmlformats.org/spreadsheetml/2006/main" count="786" uniqueCount="181">
  <si>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</si>
  <si>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</si>
  <si>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</si>
  <si>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</si>
  <si>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</si>
  <si>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</si>
  <si>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</si>
  <si>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</si>
  <si>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</si>
  <si>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</si>
  <si>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</si>
  <si>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</si>
  <si>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</si>
  <si>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</si>
  <si>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</si>
  <si>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</si>
  <si>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</si>
  <si>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</si>
  <si>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</si>
  <si>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</si>
  <si>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</si>
  <si>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</si>
  <si>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</si>
  <si>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</si>
  <si>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</si>
  <si>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</si>
  <si>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</si>
  <si>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</si>
  <si>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</si>
  <si>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</si>
  <si>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</si>
  <si>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</si>
  <si>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</si>
  <si>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</si>
  <si>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</si>
  <si>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プルダウン空白→</t>
    <rPh sb="5" eb="7">
      <t>クウハク</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</si>
  <si>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</si>
  <si>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</si>
  <si>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</si>
  <si>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</si>
  <si>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</si>
  <si>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</si>
  <si>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</si>
  <si>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</si>
  <si>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</si>
  <si>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</si>
  <si>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</si>
  <si>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</si>
  <si>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</si>
  <si>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</si>
  <si>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</si>
  <si>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</si>
  <si>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</si>
  <si>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</si>
  <si>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</si>
  <si>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</si>
  <si>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年</t>
    <rPh sb="0" eb="1">
      <t>ネン</t>
    </rPh>
    <phoneticPr fontId="2"/>
  </si>
  <si>
    <t>月</t>
    <rPh sb="0" eb="1">
      <t>ツキ</t>
    </rPh>
    <phoneticPr fontId="2"/>
  </si>
  <si>
    <t>日から</t>
    <phoneticPr fontId="2"/>
  </si>
  <si>
    <t>円</t>
    <rPh sb="0" eb="1">
      <t>エン</t>
    </rPh>
    <phoneticPr fontId="2"/>
  </si>
  <si>
    <t>日まで</t>
    <rPh sb="0" eb="1">
      <t>ニチ</t>
    </rPh>
    <phoneticPr fontId="2"/>
  </si>
  <si>
    <t>年</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</si>
  <si>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</si>
  <si>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</si>
  <si>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</si>
  <si>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</si>
  <si>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</si>
  <si>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</si>
  <si>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</si>
  <si>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</si>
  <si>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</si>
  <si>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</si>
  <si>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</si>
  <si>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</si>
  <si>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</si>
  <si>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</si>
  <si>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</si>
  <si>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</si>
  <si>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</si>
  <si>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</si>
  <si>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</si>
  <si>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</si>
  <si>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</si>
  <si>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</si>
  <si>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</si>
  <si>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</si>
  <si>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</si>
  <si>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</si>
  <si>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労 務
費 率</t>
    <rPh sb="0" eb="1">
      <t>ロウ</t>
    </rPh>
    <rPh sb="2" eb="3">
      <t>ツトム</t>
    </rPh>
    <rPh sb="4" eb="5">
      <t>ヒ</t>
    </rPh>
    <rPh sb="6" eb="7">
      <t>リツ</t>
    </rPh>
    <phoneticPr fontId="2"/>
  </si>
  <si>
    <t>日から</t>
    <rPh sb="0" eb="1">
      <t>ニチ</t>
    </rPh>
    <phoneticPr fontId="2"/>
  </si>
  <si>
    <t>月</t>
  </si>
  <si>
    <t>日から</t>
  </si>
  <si>
    <t>日まで</t>
  </si>
  <si>
    <t>労 務　　　　　　　　　　　　　　　　　　　　　　　　　　　　　　　　　　　　　　　　　　　　　　　　　　　　　　　　　　　　　　　　　　　　　　　　　　　　　　　　　　　　　　　比 率</t>
    <rPh sb="0" eb="1">
      <t>ロウ</t>
    </rPh>
    <rPh sb="2" eb="3">
      <t>ツトム</t>
    </rPh>
    <rPh sb="90" eb="91">
      <t>ヒ</t>
    </rPh>
    <rPh sb="92" eb="93">
      <t>リツ</t>
    </rPh>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</si>
  <si>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</si>
  <si>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</si>
  <si>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</si>
  <si>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</si>
  <si>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</si>
  <si>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</si>
  <si>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</si>
  <si>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</si>
  <si>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</si>
  <si>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</si>
  <si>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</si>
  <si>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</si>
  <si>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</si>
  <si>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</si>
  <si>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</si>
  <si>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</si>
  <si>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</si>
  <si>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</si>
  <si>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</si>
  <si>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</si>
  <si>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</si>
  <si>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</si>
  <si>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</si>
  <si>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</si>
  <si>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</si>
  <si>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</si>
  <si>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</si>
  <si>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</si>
  <si>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</si>
  <si>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</si>
  <si>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</si>
  <si>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</si>
  <si>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</si>
  <si>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</si>
  <si>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</si>
  <si>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</si>
  <si>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</si>
  <si>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</si>
  <si>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</si>
  <si>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</si>
  <si>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</si>
  <si>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</si>
  <si>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</si>
  <si>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</si>
  <si>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</si>
  <si>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</si>
  <si>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</si>
  <si>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</si>
  <si>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</si>
  <si>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</si>
  <si>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</si>
  <si>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</si>
  <si>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</si>
  <si>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</si>
  <si>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</si>
  <si>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</si>
  <si>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</si>
  <si>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</si>
  <si>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</si>
  <si>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1</t>
  </si>
  <si>
    <t>1</t>
    <phoneticPr fontId="2"/>
  </si>
  <si>
    <t>5</t>
  </si>
  <si>
    <t>5</t>
    <phoneticPr fontId="2"/>
  </si>
  <si>
    <t>0</t>
  </si>
  <si>
    <t>0</t>
    <phoneticPr fontId="2"/>
  </si>
  <si>
    <t>3</t>
  </si>
  <si>
    <t>3</t>
    <phoneticPr fontId="2"/>
  </si>
  <si>
    <t>9</t>
  </si>
  <si>
    <t>9</t>
    <phoneticPr fontId="2"/>
  </si>
  <si>
    <t>6</t>
  </si>
  <si>
    <t>6</t>
    <phoneticPr fontId="2"/>
  </si>
  <si>
    <t>新潟</t>
    <rPh sb="0" eb="2">
      <t>ニイガタ</t>
    </rPh>
    <phoneticPr fontId="2"/>
  </si>
  <si>
    <t>円</t>
    <rPh sb="0" eb="1">
      <t>エン</t>
    </rPh>
    <phoneticPr fontId="30"/>
  </si>
  <si>
    <t>㋑
　請負代金の額</t>
    <rPh sb="3" eb="5">
      <t>ウケオイ</t>
    </rPh>
    <rPh sb="5" eb="7">
      <t>ダイキン</t>
    </rPh>
    <rPh sb="8" eb="9">
      <t>ガク</t>
    </rPh>
    <phoneticPr fontId="2"/>
  </si>
  <si>
    <t>㋺
　　請負代金に
　　加算する額</t>
    <rPh sb="4" eb="6">
      <t>ウケオイ</t>
    </rPh>
    <rPh sb="6" eb="8">
      <t>ダイキン</t>
    </rPh>
    <rPh sb="12" eb="14">
      <t>カサン</t>
    </rPh>
    <rPh sb="16" eb="17">
      <t>ガク</t>
    </rPh>
    <phoneticPr fontId="2"/>
  </si>
  <si>
    <t>㋩
　　請負代金から
　　控除する額</t>
    <rPh sb="4" eb="6">
      <t>ウケオイ</t>
    </rPh>
    <rPh sb="6" eb="8">
      <t>ダイキン</t>
    </rPh>
    <rPh sb="13" eb="15">
      <t>コウジョ</t>
    </rPh>
    <rPh sb="17" eb="18">
      <t>ガク</t>
    </rPh>
    <phoneticPr fontId="2"/>
  </si>
  <si>
    <t>㊁
　　　請負金額</t>
    <rPh sb="5" eb="7">
      <t>ウケオイ</t>
    </rPh>
    <rPh sb="7" eb="9">
      <t>キンガク</t>
    </rPh>
    <phoneticPr fontId="2"/>
  </si>
  <si>
    <t>（㋑＋㋺－㋩） 円</t>
    <rPh sb="8" eb="9">
      <t>エン</t>
    </rPh>
    <phoneticPr fontId="30"/>
  </si>
  <si>
    <t>1</t>
    <phoneticPr fontId="2"/>
  </si>
  <si>
    <t>5</t>
    <phoneticPr fontId="2"/>
  </si>
  <si>
    <t>0</t>
    <phoneticPr fontId="2"/>
  </si>
  <si>
    <t>3</t>
    <phoneticPr fontId="2"/>
  </si>
  <si>
    <t>9</t>
    <phoneticPr fontId="2"/>
  </si>
  <si>
    <t>6</t>
    <phoneticPr fontId="2"/>
  </si>
  <si>
    <t>新潟</t>
    <rPh sb="0" eb="2">
      <t>ニイガタ</t>
    </rPh>
    <phoneticPr fontId="2"/>
  </si>
  <si>
    <t>令和　３</t>
    <rPh sb="0" eb="2">
      <t>レイワ</t>
    </rPh>
    <phoneticPr fontId="2"/>
  </si>
  <si>
    <t>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</si>
</sst>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00"/>
    <numFmt numFmtId="184" formatCode="#,##0;[Red]&quot;-&quot;#,##0"/>
    <numFmt numFmtId="185" formatCode="\(#,###.00\)"/>
    <numFmt numFmtId="186"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8"/>
      <color rgb="FF008000"/>
      <name val="ＭＳ Ｐ明朝"/>
      <family val="1"/>
      <charset val="128"/>
    </font>
    <font>
      <sz val="11"/>
      <color rgb="FF000000"/>
      <name val="ＭＳ Ｐゴシック"/>
      <family val="3"/>
      <charset val="128"/>
    </font>
    <font>
      <sz val="9"/>
      <color rgb="FF000000"/>
      <name val="ＭＳ Ｐ明朝"/>
      <family val="1"/>
      <charset val="128"/>
    </font>
    <font>
      <sz val="6"/>
      <color rgb="FF000000"/>
      <name val="ＭＳ Ｐゴシック"/>
      <family val="3"/>
      <charset val="128"/>
    </font>
    <font>
      <b/>
      <sz val="12"/>
      <color indexed="10"/>
      <name val="ＭＳ Ｐゴシック"/>
      <family val="3"/>
      <charset val="128"/>
    </font>
    <font>
      <b/>
      <sz val="9"/>
      <color indexed="1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rgb="FFFFFFCC"/>
      </patternFill>
    </fill>
    <fill>
      <patternFill patternType="solid">
        <fgColor rgb="FFFFFFFF"/>
        <bgColor rgb="FF000000"/>
      </patternFill>
    </fill>
  </fills>
  <borders count="215">
    <border>
      <left/>
      <right/>
      <top/>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thin">
        <color indexed="17"/>
      </right>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bottom style="thin">
        <color indexed="17"/>
      </bottom>
      <diagonal/>
    </border>
    <border>
      <left style="hair">
        <color indexed="17"/>
      </left>
      <right style="hair">
        <color indexed="17"/>
      </right>
      <top/>
      <bottom style="thin">
        <color indexed="17"/>
      </bottom>
      <diagonal/>
    </border>
    <border>
      <left style="hair">
        <color indexed="17"/>
      </left>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right style="thin">
        <color indexed="17"/>
      </right>
      <top style="thin">
        <color rgb="FF008000"/>
      </top>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top style="hair">
        <color indexed="17"/>
      </top>
      <bottom style="thin">
        <color indexed="17"/>
      </bottom>
      <diagonal/>
    </border>
    <border>
      <left style="thin">
        <color indexed="17"/>
      </left>
      <right/>
      <top/>
      <bottom style="thin">
        <color rgb="FF00B050"/>
      </bottom>
      <diagonal/>
    </border>
    <border>
      <left/>
      <right/>
      <top/>
      <bottom style="thin">
        <color rgb="FF00B050"/>
      </bottom>
      <diagonal/>
    </border>
    <border>
      <left/>
      <right style="thin">
        <color indexed="17"/>
      </right>
      <top/>
      <bottom style="thin">
        <color rgb="FF00B050"/>
      </bottom>
      <diagonal/>
    </border>
    <border>
      <left style="thin">
        <color indexed="17"/>
      </left>
      <right style="hair">
        <color indexed="17"/>
      </right>
      <top style="hair">
        <color indexed="17"/>
      </top>
      <bottom style="thin">
        <color rgb="FF00B050"/>
      </bottom>
      <diagonal/>
    </border>
    <border>
      <left style="hair">
        <color indexed="17"/>
      </left>
      <right style="hair">
        <color indexed="17"/>
      </right>
      <top style="hair">
        <color indexed="17"/>
      </top>
      <bottom style="thin">
        <color rgb="FF00B050"/>
      </bottom>
      <diagonal/>
    </border>
    <border>
      <left style="hair">
        <color indexed="17"/>
      </left>
      <right/>
      <top style="hair">
        <color indexed="17"/>
      </top>
      <bottom style="thin">
        <color rgb="FF00B050"/>
      </bottom>
      <diagonal/>
    </border>
    <border>
      <left style="hair">
        <color indexed="17"/>
      </left>
      <right style="thin">
        <color indexed="17"/>
      </right>
      <top style="hair">
        <color indexed="17"/>
      </top>
      <bottom style="thin">
        <color rgb="FF00B050"/>
      </bottom>
      <diagonal/>
    </border>
  </borders>
  <cellStyleXfs count="7">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xf numFmtId="0" fontId="28" fillId="0" borderId="0"/>
    <xf numFmtId="184" fontId="28" fillId="0" borderId="0" applyFont="0" applyFill="0" applyBorder="0" applyAlignment="0" applyProtection="0"/>
  </cellStyleXfs>
  <cellXfs count="1430">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14" fillId="0" borderId="0" xfId="0" applyFont="1" applyAlignment="1">
      <alignment vertical="center"/>
    </xf>
    <xf numFmtId="0" fontId="4" fillId="0" borderId="1"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2" xfId="0" applyFont="1" applyBorder="1" applyAlignment="1"/>
    <xf numFmtId="0" fontId="4" fillId="0" borderId="1"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2"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1"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3" xfId="0" applyFont="1" applyBorder="1"/>
    <xf numFmtId="38" fontId="3" fillId="0" borderId="4" xfId="1" applyFont="1" applyBorder="1"/>
    <xf numFmtId="0" fontId="16" fillId="0" borderId="0" xfId="0" applyFont="1" applyAlignment="1">
      <alignment horizontal="center" vertical="top"/>
    </xf>
    <xf numFmtId="0" fontId="3" fillId="0" borderId="0"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Font="1"/>
    <xf numFmtId="0" fontId="6" fillId="0" borderId="0" xfId="0" applyFont="1" applyBorder="1"/>
    <xf numFmtId="0" fontId="13" fillId="0" borderId="0"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6" fillId="0" borderId="0" xfId="0" applyFont="1" applyBorder="1" applyAlignment="1" applyProtection="1">
      <alignment vertical="center"/>
    </xf>
    <xf numFmtId="0" fontId="16" fillId="0" borderId="6" xfId="0" applyFont="1" applyBorder="1" applyAlignment="1">
      <alignment horizontal="center" vertical="top"/>
    </xf>
    <xf numFmtId="0" fontId="3" fillId="0" borderId="8" xfId="0" applyFont="1" applyBorder="1"/>
    <xf numFmtId="0" fontId="3" fillId="0" borderId="0" xfId="0" applyFont="1" applyBorder="1" applyAlignment="1">
      <alignment horizontal="center" vertical="top"/>
    </xf>
    <xf numFmtId="0" fontId="3" fillId="0" borderId="0" xfId="0" applyFont="1" applyFill="1"/>
    <xf numFmtId="0" fontId="3" fillId="0" borderId="6" xfId="0" applyFont="1" applyFill="1" applyBorder="1"/>
    <xf numFmtId="0" fontId="3" fillId="0" borderId="7" xfId="0" applyFont="1" applyFill="1" applyBorder="1" applyAlignment="1">
      <alignment vertical="top"/>
    </xf>
    <xf numFmtId="0" fontId="3" fillId="0" borderId="6" xfId="0" applyFont="1" applyFill="1" applyBorder="1" applyAlignment="1">
      <alignment vertical="top"/>
    </xf>
    <xf numFmtId="38" fontId="3" fillId="0" borderId="5" xfId="1" applyFont="1" applyFill="1" applyBorder="1"/>
    <xf numFmtId="0" fontId="3" fillId="0" borderId="8" xfId="0" applyFont="1" applyFill="1" applyBorder="1"/>
    <xf numFmtId="0" fontId="3" fillId="0" borderId="3" xfId="0" applyFont="1" applyFill="1" applyBorder="1" applyAlignment="1">
      <alignment vertical="top"/>
    </xf>
    <xf numFmtId="0" fontId="3" fillId="0" borderId="8" xfId="0" applyFont="1" applyFill="1" applyBorder="1" applyAlignment="1">
      <alignment vertical="top"/>
    </xf>
    <xf numFmtId="38" fontId="3" fillId="0" borderId="4" xfId="1" applyFont="1" applyFill="1" applyBorder="1"/>
    <xf numFmtId="0" fontId="16" fillId="0" borderId="6" xfId="0" applyFont="1" applyFill="1" applyBorder="1" applyAlignment="1">
      <alignment horizontal="center" vertical="top"/>
    </xf>
    <xf numFmtId="0" fontId="16" fillId="0" borderId="7" xfId="0" applyFont="1" applyFill="1" applyBorder="1" applyAlignment="1">
      <alignment horizontal="center" vertical="top"/>
    </xf>
    <xf numFmtId="0" fontId="3" fillId="0" borderId="3"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0" fillId="0" borderId="0" xfId="0" applyAlignment="1" applyProtection="1"/>
    <xf numFmtId="38" fontId="11" fillId="0" borderId="8" xfId="1" applyFont="1" applyFill="1" applyBorder="1" applyAlignment="1" applyProtection="1">
      <alignment vertical="center"/>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1"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6" fillId="0" borderId="12" xfId="0" applyFont="1" applyBorder="1" applyAlignment="1">
      <alignment horizontal="center" vertical="top"/>
    </xf>
    <xf numFmtId="0" fontId="16" fillId="0" borderId="13" xfId="0" applyFont="1" applyBorder="1" applyAlignment="1">
      <alignment horizontal="center" vertical="top"/>
    </xf>
    <xf numFmtId="0" fontId="3" fillId="0" borderId="0" xfId="0" applyFont="1" applyAlignment="1" applyProtection="1">
      <alignment horizontal="center" vertical="center"/>
    </xf>
    <xf numFmtId="0" fontId="11" fillId="0" borderId="9" xfId="0" applyFont="1" applyBorder="1" applyAlignment="1">
      <alignment vertical="center"/>
    </xf>
    <xf numFmtId="0" fontId="0" fillId="0" borderId="9"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vertical="center"/>
    </xf>
    <xf numFmtId="0" fontId="11" fillId="0" borderId="10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pplyProtection="1">
      <alignment horizontal="center" vertical="center"/>
    </xf>
    <xf numFmtId="179" fontId="12" fillId="0" borderId="10" xfId="0" applyNumberFormat="1" applyFont="1" applyBorder="1" applyAlignment="1" applyProtection="1">
      <alignment horizontal="right" vertical="center"/>
    </xf>
    <xf numFmtId="0" fontId="25" fillId="0" borderId="10" xfId="0" applyFont="1" applyBorder="1" applyAlignment="1">
      <alignment horizontal="center" vertical="center"/>
    </xf>
    <xf numFmtId="179" fontId="25" fillId="0" borderId="10"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0" fontId="13" fillId="0" borderId="0" xfId="0" applyFont="1" applyFill="1" applyBorder="1" applyAlignment="1" applyProtection="1">
      <alignment wrapText="1" shrinkToFit="1"/>
    </xf>
    <xf numFmtId="0" fontId="16" fillId="0" borderId="7" xfId="0" applyFont="1" applyBorder="1" applyAlignment="1">
      <alignment horizontal="center" vertical="top"/>
    </xf>
    <xf numFmtId="0" fontId="11" fillId="0" borderId="0" xfId="0" applyFont="1" applyFill="1" applyBorder="1" applyAlignment="1" applyProtection="1">
      <alignment horizontal="center" vertical="center"/>
    </xf>
    <xf numFmtId="0" fontId="0" fillId="0" borderId="0" xfId="0" applyBorder="1" applyAlignment="1">
      <alignment horizontal="center" vertical="center"/>
    </xf>
    <xf numFmtId="0" fontId="0" fillId="0" borderId="110" xfId="0" applyBorder="1" applyAlignment="1">
      <alignment horizontal="center" vertical="center"/>
    </xf>
    <xf numFmtId="0" fontId="17" fillId="0" borderId="0" xfId="0" applyFont="1" applyBorder="1" applyAlignment="1">
      <alignment vertical="center" wrapText="1"/>
    </xf>
    <xf numFmtId="0" fontId="15" fillId="0" borderId="0" xfId="0" applyFont="1" applyBorder="1" applyAlignment="1">
      <alignment vertical="center" wrapText="1"/>
    </xf>
    <xf numFmtId="38" fontId="3" fillId="0" borderId="155" xfId="1" applyFont="1" applyBorder="1"/>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5" fillId="0" borderId="164" xfId="0" applyFont="1" applyFill="1" applyBorder="1" applyAlignment="1" applyProtection="1">
      <alignment horizontal="left" vertical="top"/>
    </xf>
    <xf numFmtId="0" fontId="5" fillId="0" borderId="167" xfId="0" applyFont="1" applyFill="1" applyBorder="1" applyAlignment="1" applyProtection="1">
      <alignment vertical="center"/>
    </xf>
    <xf numFmtId="0" fontId="5" fillId="0" borderId="130" xfId="0" applyFont="1" applyFill="1" applyBorder="1" applyAlignment="1" applyProtection="1">
      <alignment vertical="center"/>
    </xf>
    <xf numFmtId="0" fontId="5" fillId="0" borderId="127" xfId="0" applyFont="1" applyFill="1" applyBorder="1" applyAlignment="1" applyProtection="1">
      <alignment horizontal="left" vertical="top"/>
    </xf>
    <xf numFmtId="0" fontId="4" fillId="0" borderId="132" xfId="0" applyFont="1" applyFill="1" applyBorder="1" applyAlignment="1" applyProtection="1">
      <alignment horizontal="center" vertical="center"/>
    </xf>
    <xf numFmtId="1" fontId="12" fillId="0" borderId="128" xfId="0" applyNumberFormat="1" applyFont="1" applyFill="1" applyBorder="1" applyAlignment="1" applyProtection="1">
      <alignment vertical="center"/>
    </xf>
    <xf numFmtId="38" fontId="13" fillId="0" borderId="127" xfId="1" applyFont="1" applyFill="1" applyBorder="1" applyAlignment="1" applyProtection="1">
      <alignment shrinkToFit="1"/>
    </xf>
    <xf numFmtId="38" fontId="6" fillId="0" borderId="132" xfId="1" applyFont="1" applyFill="1" applyBorder="1" applyAlignment="1" applyProtection="1">
      <alignment horizontal="right" vertical="top" shrinkToFit="1"/>
    </xf>
    <xf numFmtId="38" fontId="13" fillId="0" borderId="132" xfId="1" applyFont="1" applyFill="1" applyBorder="1" applyAlignment="1" applyProtection="1">
      <alignment shrinkToFit="1"/>
    </xf>
    <xf numFmtId="179" fontId="4" fillId="0" borderId="128" xfId="1" applyNumberFormat="1" applyFont="1" applyFill="1" applyBorder="1" applyAlignment="1" applyProtection="1">
      <alignment vertical="center" shrinkToFit="1"/>
    </xf>
    <xf numFmtId="179" fontId="12" fillId="0" borderId="127" xfId="1" applyNumberFormat="1" applyFont="1" applyFill="1" applyBorder="1" applyAlignment="1" applyProtection="1">
      <alignment vertical="center" shrinkToFit="1"/>
    </xf>
    <xf numFmtId="179" fontId="12" fillId="0" borderId="128" xfId="1" applyNumberFormat="1" applyFont="1" applyFill="1" applyBorder="1" applyAlignment="1" applyProtection="1">
      <alignment vertical="center" shrinkToFit="1"/>
    </xf>
    <xf numFmtId="179" fontId="12" fillId="0" borderId="132" xfId="1" applyNumberFormat="1" applyFont="1" applyFill="1" applyBorder="1" applyAlignment="1" applyProtection="1">
      <alignment vertical="center" shrinkToFit="1"/>
    </xf>
    <xf numFmtId="180" fontId="12" fillId="0" borderId="155"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13" xfId="0" applyFont="1" applyBorder="1" applyAlignment="1">
      <alignment vertical="center"/>
    </xf>
    <xf numFmtId="0" fontId="8" fillId="0" borderId="0" xfId="0" applyFont="1" applyBorder="1" applyAlignment="1">
      <alignment vertical="center" wrapText="1"/>
    </xf>
    <xf numFmtId="0" fontId="5" fillId="0" borderId="164" xfId="0" applyFont="1" applyBorder="1" applyAlignment="1">
      <alignment horizontal="left" vertical="top"/>
    </xf>
    <xf numFmtId="0" fontId="5" fillId="0" borderId="167" xfId="0" applyFont="1" applyBorder="1" applyAlignment="1">
      <alignment vertical="center"/>
    </xf>
    <xf numFmtId="0" fontId="5" fillId="0" borderId="130" xfId="0" applyFont="1" applyBorder="1" applyAlignment="1">
      <alignment vertical="center"/>
    </xf>
    <xf numFmtId="0" fontId="5" fillId="0" borderId="127" xfId="0" applyFont="1" applyBorder="1" applyAlignment="1">
      <alignment horizontal="left" vertical="top"/>
    </xf>
    <xf numFmtId="0" fontId="4" fillId="0" borderId="132" xfId="0" applyFont="1" applyBorder="1" applyAlignment="1">
      <alignment horizontal="center" vertical="center"/>
    </xf>
    <xf numFmtId="0" fontId="0" fillId="0" borderId="113" xfId="0" applyBorder="1" applyAlignment="1">
      <alignment horizontal="center" vertical="center"/>
    </xf>
    <xf numFmtId="0" fontId="12" fillId="0" borderId="163" xfId="0" applyFont="1" applyBorder="1" applyAlignment="1" applyProtection="1">
      <alignment horizontal="center" vertical="center"/>
    </xf>
    <xf numFmtId="0" fontId="12" fillId="0" borderId="158" xfId="0" applyFont="1" applyBorder="1" applyAlignment="1" applyProtection="1">
      <alignment horizontal="center" vertical="center"/>
    </xf>
    <xf numFmtId="0" fontId="11" fillId="0" borderId="181" xfId="0" applyFont="1" applyBorder="1" applyAlignment="1">
      <alignment horizontal="center" vertical="center"/>
    </xf>
    <xf numFmtId="0" fontId="11" fillId="0" borderId="159" xfId="0" applyFont="1" applyBorder="1" applyAlignment="1">
      <alignment horizontal="center" vertical="center"/>
    </xf>
    <xf numFmtId="0" fontId="4" fillId="0" borderId="128" xfId="0" applyFont="1" applyBorder="1" applyAlignment="1" applyProtection="1">
      <alignment horizontal="center" vertical="center"/>
    </xf>
    <xf numFmtId="0" fontId="11" fillId="0" borderId="152" xfId="0" applyFont="1" applyBorder="1" applyAlignment="1">
      <alignment horizontal="center" vertical="center"/>
    </xf>
    <xf numFmtId="0" fontId="11" fillId="0" borderId="163" xfId="0" applyFont="1" applyBorder="1" applyAlignment="1">
      <alignment horizontal="center" vertical="center"/>
    </xf>
    <xf numFmtId="179" fontId="12" fillId="0" borderId="163" xfId="0" applyNumberFormat="1" applyFont="1" applyBorder="1" applyAlignment="1" applyProtection="1">
      <alignment horizontal="right" vertical="center"/>
    </xf>
    <xf numFmtId="0" fontId="11" fillId="0" borderId="181" xfId="0" applyFont="1" applyBorder="1" applyAlignment="1">
      <alignment vertical="center"/>
    </xf>
    <xf numFmtId="0" fontId="11" fillId="0" borderId="159" xfId="0" applyFont="1" applyBorder="1" applyAlignment="1">
      <alignment vertical="center"/>
    </xf>
    <xf numFmtId="0" fontId="11" fillId="0" borderId="158" xfId="0" applyFont="1" applyBorder="1" applyAlignment="1">
      <alignment vertical="center"/>
    </xf>
    <xf numFmtId="0" fontId="11" fillId="0" borderId="150" xfId="0" applyFont="1" applyBorder="1" applyAlignment="1">
      <alignment horizontal="center" vertical="center"/>
    </xf>
    <xf numFmtId="0" fontId="11" fillId="0" borderId="161" xfId="0" applyFont="1" applyBorder="1" applyAlignment="1">
      <alignment vertical="center"/>
    </xf>
    <xf numFmtId="0" fontId="11" fillId="0" borderId="182" xfId="0" applyFont="1" applyBorder="1" applyAlignment="1">
      <alignment vertical="center"/>
    </xf>
    <xf numFmtId="0" fontId="11" fillId="0" borderId="183" xfId="0" applyFont="1" applyBorder="1" applyAlignment="1">
      <alignment vertical="center"/>
    </xf>
    <xf numFmtId="0" fontId="3" fillId="0" borderId="163" xfId="0" applyFont="1" applyBorder="1" applyAlignment="1">
      <alignment horizontal="center" vertical="center"/>
    </xf>
    <xf numFmtId="179" fontId="25" fillId="0" borderId="163" xfId="0" applyNumberFormat="1" applyFont="1" applyBorder="1" applyAlignment="1">
      <alignment horizontal="right" vertical="center"/>
    </xf>
    <xf numFmtId="179" fontId="12" fillId="0" borderId="163" xfId="0" applyNumberFormat="1" applyFont="1" applyBorder="1" applyAlignment="1">
      <alignment horizontal="right" vertical="center"/>
    </xf>
    <xf numFmtId="179" fontId="25" fillId="0" borderId="154" xfId="0" applyNumberFormat="1" applyFont="1" applyBorder="1" applyAlignment="1">
      <alignment horizontal="right" vertical="center"/>
    </xf>
    <xf numFmtId="0" fontId="25" fillId="0" borderId="153" xfId="0" applyFont="1" applyBorder="1" applyAlignment="1">
      <alignment horizontal="center" vertical="center"/>
    </xf>
    <xf numFmtId="179" fontId="25" fillId="0" borderId="153" xfId="0" applyNumberFormat="1" applyFont="1" applyBorder="1" applyAlignment="1">
      <alignment horizontal="right" vertical="center"/>
    </xf>
    <xf numFmtId="0" fontId="3" fillId="0" borderId="153" xfId="0" applyFont="1" applyBorder="1" applyAlignment="1">
      <alignment horizontal="center" vertical="center"/>
    </xf>
    <xf numFmtId="0" fontId="11" fillId="0" borderId="184" xfId="0" applyFont="1" applyBorder="1" applyAlignment="1">
      <alignment vertical="center"/>
    </xf>
    <xf numFmtId="0" fontId="14" fillId="0" borderId="0" xfId="0" applyFont="1" applyAlignment="1">
      <alignment horizontal="left" vertical="center"/>
    </xf>
    <xf numFmtId="0" fontId="11" fillId="0" borderId="182" xfId="0" applyFont="1" applyBorder="1" applyAlignment="1">
      <alignment horizontal="center" vertical="center"/>
    </xf>
    <xf numFmtId="0" fontId="11" fillId="0" borderId="160" xfId="0" applyFont="1" applyBorder="1" applyAlignment="1">
      <alignment vertical="center"/>
    </xf>
    <xf numFmtId="0" fontId="11" fillId="0" borderId="161" xfId="0" applyFont="1" applyBorder="1" applyAlignment="1">
      <alignment horizontal="center" vertical="center"/>
    </xf>
    <xf numFmtId="0" fontId="5" fillId="0" borderId="164" xfId="0" applyFont="1" applyBorder="1" applyAlignment="1" applyProtection="1">
      <alignment horizontal="left" vertical="top"/>
    </xf>
    <xf numFmtId="0" fontId="5" fillId="0" borderId="167" xfId="0" applyFont="1" applyBorder="1" applyAlignment="1" applyProtection="1">
      <alignment vertical="center"/>
    </xf>
    <xf numFmtId="0" fontId="5" fillId="0" borderId="130" xfId="0" applyFont="1" applyBorder="1" applyAlignment="1" applyProtection="1">
      <alignment vertical="center"/>
    </xf>
    <xf numFmtId="179" fontId="4" fillId="0" borderId="128" xfId="1" applyNumberFormat="1" applyFont="1" applyBorder="1" applyAlignment="1" applyProtection="1">
      <alignment vertical="center" shrinkToFit="1"/>
    </xf>
    <xf numFmtId="179" fontId="12" fillId="0" borderId="117" xfId="0" applyNumberFormat="1" applyFont="1" applyBorder="1" applyAlignment="1" applyProtection="1">
      <alignment horizontal="right" vertical="center"/>
    </xf>
    <xf numFmtId="0" fontId="11" fillId="0" borderId="185" xfId="0" applyFont="1" applyBorder="1" applyAlignment="1">
      <alignment vertical="center"/>
    </xf>
    <xf numFmtId="0" fontId="11" fillId="0" borderId="162" xfId="0" applyFont="1" applyBorder="1" applyAlignment="1">
      <alignment vertical="center"/>
    </xf>
    <xf numFmtId="0" fontId="12" fillId="2" borderId="128" xfId="0" applyFont="1" applyFill="1" applyBorder="1" applyAlignment="1" applyProtection="1">
      <alignment vertical="center"/>
      <protection locked="0"/>
    </xf>
    <xf numFmtId="1" fontId="12" fillId="2" borderId="128"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127" xfId="0" applyFont="1" applyFill="1" applyBorder="1" applyAlignment="1" applyProtection="1">
      <alignment vertical="center"/>
      <protection locked="0"/>
    </xf>
    <xf numFmtId="0" fontId="6" fillId="0" borderId="131" xfId="0" applyFont="1" applyBorder="1" applyAlignment="1">
      <alignment horizontal="center" vertical="center"/>
    </xf>
    <xf numFmtId="0" fontId="4" fillId="0" borderId="12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0" fontId="6" fillId="0" borderId="131" xfId="0" applyFont="1" applyBorder="1" applyAlignment="1" applyProtection="1">
      <alignment horizontal="center" vertical="center"/>
    </xf>
    <xf numFmtId="38" fontId="18" fillId="0" borderId="5" xfId="1" applyFont="1" applyFill="1" applyBorder="1" applyAlignment="1">
      <alignment horizontal="center" vertical="top"/>
    </xf>
    <xf numFmtId="0" fontId="3" fillId="0" borderId="0" xfId="0" applyFont="1" applyBorder="1" applyAlignment="1">
      <alignment horizontal="center"/>
    </xf>
    <xf numFmtId="38" fontId="18" fillId="0" borderId="5" xfId="1" applyFont="1" applyBorder="1" applyAlignment="1">
      <alignment horizontal="center" vertical="top"/>
    </xf>
    <xf numFmtId="0" fontId="7" fillId="0" borderId="186" xfId="0" applyFont="1" applyBorder="1" applyAlignment="1">
      <alignment vertical="center"/>
    </xf>
    <xf numFmtId="0" fontId="0" fillId="0" borderId="190" xfId="0" applyBorder="1" applyAlignment="1">
      <alignment horizontal="center" vertical="center"/>
    </xf>
    <xf numFmtId="0" fontId="11" fillId="0" borderId="191" xfId="0" applyFont="1" applyBorder="1" applyAlignment="1">
      <alignment horizontal="center" vertical="center"/>
    </xf>
    <xf numFmtId="0" fontId="12" fillId="2" borderId="187" xfId="0" applyFont="1" applyFill="1" applyBorder="1" applyAlignment="1" applyProtection="1">
      <alignment vertical="center"/>
      <protection locked="0"/>
    </xf>
    <xf numFmtId="0" fontId="12" fillId="2" borderId="186" xfId="0" applyFont="1" applyFill="1" applyBorder="1" applyAlignment="1" applyProtection="1">
      <alignment vertical="center"/>
      <protection locked="0"/>
    </xf>
    <xf numFmtId="179" fontId="12" fillId="0" borderId="191" xfId="0" applyNumberFormat="1" applyFont="1" applyBorder="1" applyAlignment="1" applyProtection="1">
      <alignment horizontal="right" vertical="center"/>
    </xf>
    <xf numFmtId="0" fontId="25" fillId="0" borderId="191" xfId="0" applyFont="1" applyBorder="1" applyAlignment="1">
      <alignment horizontal="center" vertical="center"/>
    </xf>
    <xf numFmtId="0" fontId="3" fillId="0" borderId="186" xfId="0" applyFont="1" applyBorder="1" applyAlignment="1">
      <alignment vertical="center"/>
    </xf>
    <xf numFmtId="0" fontId="4" fillId="0" borderId="186" xfId="0" applyFont="1" applyFill="1" applyBorder="1" applyAlignment="1">
      <alignment vertical="center"/>
    </xf>
    <xf numFmtId="0" fontId="11" fillId="0" borderId="186" xfId="0" applyFont="1" applyFill="1" applyBorder="1" applyAlignment="1" applyProtection="1">
      <alignment vertical="center"/>
    </xf>
    <xf numFmtId="0" fontId="4" fillId="0" borderId="186" xfId="0" applyFont="1" applyBorder="1" applyAlignment="1">
      <alignment horizontal="center" vertical="center"/>
    </xf>
    <xf numFmtId="0" fontId="7" fillId="0" borderId="186" xfId="0" applyFont="1" applyFill="1" applyBorder="1" applyAlignment="1" applyProtection="1">
      <alignment vertical="center"/>
    </xf>
    <xf numFmtId="1" fontId="12" fillId="0" borderId="186" xfId="0" applyNumberFormat="1" applyFont="1" applyFill="1" applyBorder="1" applyAlignment="1" applyProtection="1">
      <alignment vertical="center"/>
    </xf>
    <xf numFmtId="0" fontId="3" fillId="0" borderId="186" xfId="0" applyFont="1" applyFill="1" applyBorder="1" applyAlignment="1" applyProtection="1">
      <alignment vertical="center"/>
    </xf>
    <xf numFmtId="0" fontId="4" fillId="0" borderId="186" xfId="0" applyFont="1" applyFill="1" applyBorder="1" applyAlignment="1" applyProtection="1">
      <alignment vertical="center"/>
    </xf>
    <xf numFmtId="0" fontId="3" fillId="0" borderId="186" xfId="0" applyFont="1" applyBorder="1"/>
    <xf numFmtId="0" fontId="6" fillId="0" borderId="186" xfId="0" applyFont="1" applyFill="1" applyBorder="1" applyProtection="1"/>
    <xf numFmtId="0" fontId="13" fillId="0" borderId="186" xfId="0" applyFont="1" applyBorder="1" applyAlignment="1"/>
    <xf numFmtId="0" fontId="0" fillId="0" borderId="186" xfId="0" applyBorder="1" applyAlignment="1" applyProtection="1"/>
    <xf numFmtId="0" fontId="13" fillId="0" borderId="186" xfId="0" applyFont="1" applyBorder="1" applyAlignment="1" applyProtection="1"/>
    <xf numFmtId="0" fontId="13" fillId="0" borderId="186" xfId="0" applyFont="1" applyBorder="1" applyAlignment="1">
      <alignment wrapText="1" shrinkToFit="1"/>
    </xf>
    <xf numFmtId="0" fontId="6" fillId="0" borderId="186" xfId="0" applyFont="1" applyBorder="1" applyProtection="1"/>
    <xf numFmtId="0" fontId="4" fillId="0" borderId="128" xfId="0" applyFont="1" applyBorder="1" applyAlignment="1">
      <alignment horizontal="center" vertical="center"/>
    </xf>
    <xf numFmtId="0" fontId="4" fillId="0" borderId="0" xfId="0" applyFont="1" applyBorder="1" applyAlignment="1">
      <alignment horizontal="center" vertical="center"/>
    </xf>
    <xf numFmtId="0" fontId="6" fillId="0" borderId="131" xfId="0" applyFont="1" applyBorder="1" applyAlignment="1" applyProtection="1">
      <alignment horizontal="center" vertical="center"/>
    </xf>
    <xf numFmtId="38" fontId="27" fillId="5" borderId="123" xfId="1" applyFont="1" applyFill="1" applyBorder="1" applyAlignment="1">
      <alignment horizontal="right" vertical="top" shrinkToFit="1"/>
    </xf>
    <xf numFmtId="184" fontId="29" fillId="0" borderId="121" xfId="6" applyFont="1" applyFill="1" applyBorder="1" applyAlignment="1">
      <alignment shrinkToFit="1"/>
    </xf>
    <xf numFmtId="184" fontId="29" fillId="0" borderId="122" xfId="6" applyFont="1" applyFill="1" applyBorder="1" applyAlignment="1">
      <alignment shrinkToFit="1"/>
    </xf>
    <xf numFmtId="184" fontId="27" fillId="0" borderId="122" xfId="6" applyFont="1" applyFill="1" applyBorder="1" applyAlignment="1">
      <alignment horizontal="right" vertical="top" shrinkToFit="1"/>
    </xf>
    <xf numFmtId="184" fontId="27" fillId="0" borderId="123" xfId="6" applyFont="1" applyFill="1" applyBorder="1" applyAlignment="1">
      <alignment horizontal="right" vertical="top" shrinkToFit="1"/>
    </xf>
    <xf numFmtId="0" fontId="12" fillId="2" borderId="208" xfId="0" applyFont="1" applyFill="1" applyBorder="1" applyAlignment="1" applyProtection="1">
      <alignment vertical="center"/>
      <protection locked="0"/>
    </xf>
    <xf numFmtId="0" fontId="4" fillId="0" borderId="209" xfId="0" applyFont="1" applyBorder="1" applyAlignment="1">
      <alignment horizontal="center" vertical="center"/>
    </xf>
    <xf numFmtId="1" fontId="12" fillId="2" borderId="209" xfId="0" applyNumberFormat="1" applyFont="1" applyFill="1" applyBorder="1" applyAlignment="1" applyProtection="1">
      <alignment vertical="center"/>
      <protection locked="0"/>
    </xf>
    <xf numFmtId="0" fontId="12" fillId="2" borderId="209" xfId="0" applyFont="1" applyFill="1" applyBorder="1" applyAlignment="1" applyProtection="1">
      <alignment vertical="center"/>
      <protection locked="0"/>
    </xf>
    <xf numFmtId="0" fontId="4" fillId="0" borderId="128" xfId="0" applyFont="1" applyBorder="1" applyAlignment="1">
      <alignment horizontal="center" vertical="center"/>
    </xf>
    <xf numFmtId="0" fontId="4" fillId="0" borderId="0" xfId="0" applyFont="1" applyBorder="1" applyAlignment="1">
      <alignment horizontal="center" vertical="center"/>
    </xf>
    <xf numFmtId="38" fontId="11" fillId="3" borderId="8" xfId="1" applyFont="1" applyFill="1" applyBorder="1" applyAlignment="1" applyProtection="1">
      <alignment vertical="center"/>
    </xf>
    <xf numFmtId="0" fontId="3" fillId="3" borderId="0" xfId="0" applyFont="1" applyFill="1" applyProtection="1"/>
    <xf numFmtId="0" fontId="6" fillId="3" borderId="186" xfId="0" applyFont="1" applyFill="1" applyBorder="1" applyProtection="1"/>
    <xf numFmtId="0" fontId="0" fillId="3" borderId="0" xfId="0" applyFill="1" applyAlignment="1" applyProtection="1"/>
    <xf numFmtId="0" fontId="13" fillId="3" borderId="0" xfId="0" applyFont="1" applyFill="1" applyBorder="1" applyAlignment="1" applyProtection="1"/>
    <xf numFmtId="0" fontId="0" fillId="3" borderId="186" xfId="0" applyFill="1" applyBorder="1" applyAlignment="1" applyProtection="1"/>
    <xf numFmtId="0" fontId="13" fillId="3" borderId="186" xfId="0" applyFont="1" applyFill="1" applyBorder="1" applyAlignment="1" applyProtection="1"/>
    <xf numFmtId="0" fontId="6" fillId="3" borderId="0" xfId="0" applyFont="1" applyFill="1" applyProtection="1"/>
    <xf numFmtId="0" fontId="13" fillId="3" borderId="0" xfId="0" applyFont="1" applyFill="1" applyBorder="1" applyAlignment="1" applyProtection="1">
      <alignment wrapText="1" shrinkToFit="1"/>
    </xf>
    <xf numFmtId="0" fontId="6" fillId="3" borderId="0" xfId="0" applyFont="1" applyFill="1" applyBorder="1" applyAlignment="1" applyProtection="1">
      <alignment vertical="center"/>
    </xf>
    <xf numFmtId="0" fontId="6" fillId="3" borderId="0" xfId="0" applyFont="1" applyFill="1" applyBorder="1" applyProtection="1"/>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49" fontId="6" fillId="3" borderId="0" xfId="0" applyNumberFormat="1" applyFont="1" applyFill="1" applyAlignment="1" applyProtection="1">
      <alignment horizontal="right" vertical="center"/>
    </xf>
    <xf numFmtId="49" fontId="6" fillId="3" borderId="0" xfId="0" applyNumberFormat="1" applyFont="1" applyFill="1" applyAlignment="1" applyProtection="1">
      <alignment horizontal="left" vertical="center"/>
    </xf>
    <xf numFmtId="38" fontId="13" fillId="3" borderId="127" xfId="1" applyFont="1" applyFill="1" applyBorder="1" applyAlignment="1" applyProtection="1">
      <alignment shrinkToFit="1"/>
    </xf>
    <xf numFmtId="38" fontId="13" fillId="3" borderId="132" xfId="1" applyFont="1" applyFill="1" applyBorder="1" applyAlignment="1" applyProtection="1">
      <alignment shrinkToFit="1"/>
    </xf>
    <xf numFmtId="49" fontId="4" fillId="0" borderId="0" xfId="0" applyNumberFormat="1" applyFont="1" applyFill="1" applyAlignment="1" applyProtection="1">
      <alignment horizontal="center" vertical="center"/>
    </xf>
    <xf numFmtId="180" fontId="12" fillId="3" borderId="132"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180" fontId="12" fillId="0" borderId="132" xfId="1" applyNumberFormat="1" applyFont="1" applyFill="1" applyBorder="1" applyAlignment="1" applyProtection="1">
      <alignment vertical="center" shrinkToFit="1"/>
    </xf>
    <xf numFmtId="179" fontId="12" fillId="0" borderId="187"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0" fontId="4" fillId="0" borderId="128" xfId="0" applyFont="1" applyFill="1" applyBorder="1" applyAlignment="1" applyProtection="1">
      <alignment horizontal="center" vertical="center"/>
    </xf>
    <xf numFmtId="0" fontId="4" fillId="0" borderId="186" xfId="0" applyFont="1" applyFill="1" applyBorder="1" applyAlignment="1" applyProtection="1">
      <alignment horizontal="center" vertical="center"/>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0" fontId="6" fillId="0" borderId="13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Protection="1"/>
    <xf numFmtId="0" fontId="17" fillId="0" borderId="0" xfId="0" applyFont="1" applyBorder="1" applyAlignment="1" applyProtection="1">
      <alignment vertical="center" wrapText="1"/>
    </xf>
    <xf numFmtId="0" fontId="3" fillId="0" borderId="0" xfId="0" applyFont="1" applyBorder="1" applyProtection="1"/>
    <xf numFmtId="0" fontId="4" fillId="0" borderId="0" xfId="0" applyFont="1" applyBorder="1" applyAlignment="1" applyProtection="1">
      <alignment vertical="center" wrapText="1"/>
    </xf>
    <xf numFmtId="0" fontId="16" fillId="3" borderId="0" xfId="0" applyFont="1" applyFill="1" applyProtection="1"/>
    <xf numFmtId="0" fontId="16" fillId="0" borderId="0" xfId="0" applyFont="1" applyAlignment="1" applyProtection="1">
      <alignment horizontal="center"/>
    </xf>
    <xf numFmtId="0" fontId="16" fillId="3" borderId="6" xfId="0" applyFont="1" applyFill="1" applyBorder="1" applyAlignment="1" applyProtection="1">
      <alignment horizontal="center" vertical="top"/>
    </xf>
    <xf numFmtId="0" fontId="16" fillId="3" borderId="7" xfId="0" applyFont="1" applyFill="1" applyBorder="1" applyAlignment="1" applyProtection="1">
      <alignment horizontal="center" vertical="top"/>
    </xf>
    <xf numFmtId="0" fontId="3" fillId="3" borderId="3" xfId="0" applyFont="1" applyFill="1" applyBorder="1" applyProtection="1"/>
    <xf numFmtId="0" fontId="16" fillId="3" borderId="0" xfId="0" applyFont="1" applyFill="1" applyAlignment="1" applyProtection="1">
      <alignment horizontal="center" vertical="top"/>
    </xf>
    <xf numFmtId="0" fontId="16" fillId="0" borderId="0" xfId="0" applyFont="1" applyAlignment="1" applyProtection="1">
      <alignment horizontal="center" vertical="top"/>
    </xf>
    <xf numFmtId="0" fontId="3" fillId="3" borderId="0" xfId="0" applyFont="1" applyFill="1" applyBorder="1" applyProtection="1"/>
    <xf numFmtId="0" fontId="3" fillId="3" borderId="0" xfId="0" applyFont="1" applyFill="1" applyBorder="1" applyAlignment="1" applyProtection="1">
      <alignment horizontal="center" vertical="top"/>
    </xf>
    <xf numFmtId="38" fontId="18" fillId="3" borderId="5" xfId="1" applyFont="1" applyFill="1" applyBorder="1" applyAlignment="1" applyProtection="1">
      <alignment horizontal="center" vertical="top"/>
    </xf>
    <xf numFmtId="0" fontId="3" fillId="3" borderId="8" xfId="0" applyFont="1" applyFill="1" applyBorder="1" applyProtection="1"/>
    <xf numFmtId="38" fontId="3" fillId="3" borderId="4" xfId="1" applyFont="1" applyFill="1" applyBorder="1" applyProtection="1"/>
    <xf numFmtId="0" fontId="3" fillId="3" borderId="6" xfId="0" applyFont="1" applyFill="1" applyBorder="1" applyProtection="1"/>
    <xf numFmtId="0" fontId="3" fillId="3" borderId="7" xfId="0" applyFont="1" applyFill="1" applyBorder="1" applyAlignment="1" applyProtection="1">
      <alignment vertical="top"/>
    </xf>
    <xf numFmtId="0" fontId="3" fillId="3" borderId="6" xfId="0" applyFont="1" applyFill="1" applyBorder="1" applyAlignment="1" applyProtection="1">
      <alignment vertical="top"/>
    </xf>
    <xf numFmtId="38" fontId="3" fillId="3" borderId="5" xfId="1" applyFont="1" applyFill="1" applyBorder="1" applyProtection="1"/>
    <xf numFmtId="0" fontId="3" fillId="3" borderId="3" xfId="0" applyFont="1" applyFill="1" applyBorder="1" applyAlignment="1" applyProtection="1">
      <alignment vertical="top"/>
    </xf>
    <xf numFmtId="0" fontId="3" fillId="3" borderId="8" xfId="0" applyFont="1" applyFill="1" applyBorder="1" applyAlignment="1" applyProtection="1">
      <alignment vertical="top"/>
    </xf>
    <xf numFmtId="0" fontId="3" fillId="3" borderId="186" xfId="0" applyFont="1" applyFill="1" applyBorder="1" applyProtection="1"/>
    <xf numFmtId="0" fontId="3" fillId="3" borderId="0" xfId="0" applyFont="1" applyFill="1" applyBorder="1" applyAlignment="1" applyProtection="1">
      <alignment horizontal="center"/>
    </xf>
    <xf numFmtId="38" fontId="3" fillId="3" borderId="155" xfId="1" applyFont="1" applyFill="1" applyBorder="1" applyProtection="1"/>
    <xf numFmtId="0" fontId="3" fillId="3" borderId="0" xfId="0" applyFont="1" applyFill="1" applyAlignment="1" applyProtection="1">
      <alignment vertical="top"/>
    </xf>
    <xf numFmtId="0" fontId="16" fillId="3" borderId="12" xfId="0" applyFont="1" applyFill="1" applyBorder="1" applyAlignment="1" applyProtection="1">
      <alignment horizontal="center" vertical="top"/>
    </xf>
    <xf numFmtId="0" fontId="16" fillId="3" borderId="13" xfId="0" applyFont="1" applyFill="1" applyBorder="1" applyAlignment="1" applyProtection="1">
      <alignment horizontal="center" vertical="top"/>
    </xf>
    <xf numFmtId="0" fontId="6" fillId="3" borderId="0" xfId="0" applyNumberFormat="1" applyFont="1" applyFill="1" applyAlignment="1" applyProtection="1">
      <alignment horizontal="center" vertical="center"/>
    </xf>
    <xf numFmtId="0" fontId="15" fillId="3" borderId="0" xfId="0" applyNumberFormat="1" applyFont="1" applyFill="1" applyAlignment="1" applyProtection="1">
      <alignment vertical="center"/>
    </xf>
    <xf numFmtId="0" fontId="13" fillId="3" borderId="186" xfId="0" applyFont="1" applyFill="1" applyBorder="1" applyAlignment="1" applyProtection="1">
      <alignment wrapText="1" shrinkToFit="1"/>
    </xf>
    <xf numFmtId="49" fontId="6" fillId="0" borderId="0" xfId="0" applyNumberFormat="1" applyFont="1" applyAlignment="1" applyProtection="1">
      <alignment horizontal="right"/>
    </xf>
    <xf numFmtId="179" fontId="12" fillId="3" borderId="127" xfId="1" applyNumberFormat="1" applyFont="1" applyFill="1" applyBorder="1" applyAlignment="1" applyProtection="1">
      <alignment vertical="center" shrinkToFit="1"/>
    </xf>
    <xf numFmtId="179" fontId="12" fillId="3" borderId="128" xfId="1" applyNumberFormat="1" applyFont="1" applyFill="1" applyBorder="1" applyAlignment="1" applyProtection="1">
      <alignment vertical="center" shrinkToFit="1"/>
    </xf>
    <xf numFmtId="179" fontId="4" fillId="3" borderId="128" xfId="1" applyNumberFormat="1" applyFont="1" applyFill="1" applyBorder="1" applyAlignment="1" applyProtection="1">
      <alignment vertical="center" shrinkToFit="1"/>
    </xf>
    <xf numFmtId="179"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80" fontId="12" fillId="3" borderId="155" xfId="1" applyNumberFormat="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38" fontId="6" fillId="0" borderId="132" xfId="1" applyFont="1" applyBorder="1" applyAlignment="1" applyProtection="1">
      <alignment horizontal="right" vertical="top" shrinkToFit="1"/>
    </xf>
    <xf numFmtId="38" fontId="12" fillId="0" borderId="210" xfId="1" applyFont="1" applyBorder="1" applyAlignment="1" applyProtection="1">
      <alignment vertical="center" shrinkToFit="1"/>
    </xf>
    <xf numFmtId="38" fontId="12" fillId="0" borderId="132" xfId="1" applyFont="1" applyBorder="1" applyAlignment="1" applyProtection="1">
      <alignment vertical="center" shrinkToFit="1"/>
    </xf>
    <xf numFmtId="38" fontId="12" fillId="0" borderId="188" xfId="1" applyFont="1" applyBorder="1" applyAlignment="1" applyProtection="1">
      <alignment vertical="center" shrinkToFit="1"/>
    </xf>
    <xf numFmtId="38" fontId="4" fillId="0" borderId="132" xfId="1" applyFont="1" applyBorder="1" applyAlignment="1" applyProtection="1">
      <alignment horizontal="right" vertical="top" shrinkToFit="1"/>
    </xf>
    <xf numFmtId="179" fontId="12" fillId="0" borderId="188" xfId="1" applyNumberFormat="1" applyFont="1" applyBorder="1" applyAlignment="1" applyProtection="1">
      <alignment vertical="center" shrinkToFit="1"/>
    </xf>
    <xf numFmtId="180" fontId="12" fillId="0" borderId="132" xfId="1" applyNumberFormat="1" applyFont="1" applyBorder="1" applyAlignment="1" applyProtection="1">
      <alignment vertical="center" shrinkToFit="1"/>
    </xf>
    <xf numFmtId="38" fontId="27" fillId="5" borderId="123" xfId="1" applyFont="1" applyFill="1" applyBorder="1" applyAlignment="1" applyProtection="1">
      <alignment horizontal="right" vertical="top" shrinkToFit="1"/>
    </xf>
    <xf numFmtId="184" fontId="29" fillId="0" borderId="121" xfId="6" applyFont="1" applyFill="1" applyBorder="1" applyAlignment="1" applyProtection="1">
      <alignment shrinkToFit="1"/>
    </xf>
    <xf numFmtId="184" fontId="29" fillId="0" borderId="122" xfId="6" applyFont="1" applyFill="1" applyBorder="1" applyAlignment="1" applyProtection="1">
      <alignment shrinkToFit="1"/>
    </xf>
    <xf numFmtId="184" fontId="27" fillId="0" borderId="122" xfId="6" applyFont="1" applyFill="1" applyBorder="1" applyAlignment="1" applyProtection="1">
      <alignment horizontal="right" vertical="top" shrinkToFit="1"/>
    </xf>
    <xf numFmtId="184" fontId="27" fillId="0" borderId="123" xfId="6" applyFont="1" applyFill="1" applyBorder="1" applyAlignment="1" applyProtection="1">
      <alignment horizontal="right" vertical="top" shrinkToFit="1"/>
    </xf>
    <xf numFmtId="38" fontId="4" fillId="0" borderId="128" xfId="1" applyFont="1" applyBorder="1" applyAlignment="1" applyProtection="1">
      <alignment vertical="center" shrinkToFit="1"/>
    </xf>
    <xf numFmtId="38" fontId="12" fillId="0" borderId="127" xfId="1" applyFont="1" applyBorder="1" applyAlignment="1" applyProtection="1">
      <alignment vertical="center" shrinkToFit="1"/>
    </xf>
    <xf numFmtId="38" fontId="12" fillId="0" borderId="128" xfId="1" applyFont="1" applyBorder="1" applyAlignment="1" applyProtection="1">
      <alignment vertical="center" shrinkToFit="1"/>
    </xf>
    <xf numFmtId="38" fontId="4" fillId="0" borderId="132" xfId="1" applyFont="1" applyBorder="1" applyAlignment="1" applyProtection="1">
      <alignment vertical="center" shrinkToFit="1"/>
    </xf>
    <xf numFmtId="179" fontId="12" fillId="0" borderId="127" xfId="1" applyNumberFormat="1" applyFont="1" applyBorder="1" applyAlignment="1" applyProtection="1">
      <alignment vertical="center" shrinkToFit="1"/>
    </xf>
    <xf numFmtId="179" fontId="12" fillId="0" borderId="128" xfId="1" applyNumberFormat="1" applyFont="1" applyBorder="1" applyAlignment="1" applyProtection="1">
      <alignment vertical="center" shrinkToFit="1"/>
    </xf>
    <xf numFmtId="179" fontId="4" fillId="0" borderId="132" xfId="1" applyNumberFormat="1" applyFont="1" applyBorder="1" applyAlignment="1" applyProtection="1">
      <alignment vertical="center" shrinkToFit="1"/>
    </xf>
    <xf numFmtId="179" fontId="12" fillId="0" borderId="133"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155" xfId="1" applyNumberFormat="1" applyFont="1" applyBorder="1" applyAlignment="1" applyProtection="1">
      <alignment vertical="center" shrinkToFit="1"/>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87" xfId="0" applyFont="1" applyFill="1" applyBorder="1" applyAlignment="1">
      <alignment horizontal="center" vertical="center"/>
    </xf>
    <xf numFmtId="0" fontId="3" fillId="0" borderId="186" xfId="0" applyFont="1" applyFill="1" applyBorder="1" applyAlignment="1">
      <alignment horizontal="center" vertical="center"/>
    </xf>
    <xf numFmtId="0" fontId="3" fillId="0" borderId="188" xfId="0" applyFont="1" applyFill="1" applyBorder="1" applyAlignment="1">
      <alignment horizontal="center" vertical="center"/>
    </xf>
    <xf numFmtId="0" fontId="11" fillId="2" borderId="175" xfId="0" applyFont="1" applyFill="1" applyBorder="1" applyAlignment="1" applyProtection="1">
      <alignment horizontal="center" vertical="center" shrinkToFit="1"/>
      <protection locked="0"/>
    </xf>
    <xf numFmtId="0" fontId="1" fillId="2" borderId="128" xfId="0" applyFont="1" applyFill="1" applyBorder="1" applyAlignment="1" applyProtection="1">
      <alignment shrinkToFit="1"/>
      <protection locked="0"/>
    </xf>
    <xf numFmtId="0" fontId="1" fillId="2" borderId="132" xfId="0" applyFont="1" applyFill="1" applyBorder="1" applyAlignment="1" applyProtection="1">
      <alignment shrinkToFit="1"/>
      <protection locked="0"/>
    </xf>
    <xf numFmtId="0" fontId="11" fillId="2" borderId="104"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55" xfId="0" applyFont="1" applyFill="1" applyBorder="1" applyAlignment="1" applyProtection="1">
      <alignment shrinkToFit="1"/>
      <protection locked="0"/>
    </xf>
    <xf numFmtId="0" fontId="1" fillId="2" borderId="196" xfId="0" applyFont="1" applyFill="1" applyBorder="1" applyAlignment="1" applyProtection="1">
      <alignment shrinkToFit="1"/>
      <protection locked="0"/>
    </xf>
    <xf numFmtId="0" fontId="1" fillId="2" borderId="186" xfId="0" applyFont="1" applyFill="1" applyBorder="1" applyAlignment="1" applyProtection="1">
      <alignment shrinkToFit="1"/>
      <protection locked="0"/>
    </xf>
    <xf numFmtId="0" fontId="1" fillId="2" borderId="188" xfId="0" applyFont="1" applyFill="1" applyBorder="1" applyAlignment="1" applyProtection="1">
      <alignment shrinkToFit="1"/>
      <protection locked="0"/>
    </xf>
    <xf numFmtId="180" fontId="12" fillId="3" borderId="127" xfId="1" applyNumberFormat="1" applyFont="1" applyFill="1" applyBorder="1" applyAlignment="1" applyProtection="1">
      <alignment vertical="center" shrinkToFit="1"/>
    </xf>
    <xf numFmtId="180" fontId="12" fillId="3" borderId="128" xfId="1" applyNumberFormat="1" applyFont="1" applyFill="1" applyBorder="1" applyAlignment="1" applyProtection="1">
      <alignment vertical="center" shrinkToFit="1"/>
    </xf>
    <xf numFmtId="180"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79" fontId="12" fillId="3" borderId="0"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6"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179" fontId="12" fillId="3" borderId="127" xfId="1" applyNumberFormat="1" applyFont="1" applyFill="1" applyBorder="1" applyAlignment="1" applyProtection="1">
      <alignment horizontal="center" vertical="center" shrinkToFit="1"/>
    </xf>
    <xf numFmtId="179" fontId="12" fillId="3" borderId="128" xfId="1" applyNumberFormat="1" applyFont="1" applyFill="1" applyBorder="1" applyAlignment="1" applyProtection="1">
      <alignment horizontal="center" vertical="center" shrinkToFit="1"/>
    </xf>
    <xf numFmtId="179" fontId="12" fillId="3" borderId="132" xfId="1" applyNumberFormat="1" applyFont="1" applyFill="1" applyBorder="1" applyAlignment="1" applyProtection="1">
      <alignment horizontal="center" vertical="center" shrinkToFit="1"/>
    </xf>
    <xf numFmtId="0" fontId="12" fillId="2" borderId="170" xfId="0" applyFont="1" applyFill="1" applyBorder="1" applyAlignment="1" applyProtection="1">
      <alignment horizontal="left" vertical="center" wrapText="1"/>
      <protection locked="0"/>
    </xf>
    <xf numFmtId="0" fontId="12" fillId="2" borderId="171" xfId="0" applyFont="1" applyFill="1" applyBorder="1" applyAlignment="1" applyProtection="1">
      <alignment horizontal="left" vertical="center" wrapText="1"/>
      <protection locked="0"/>
    </xf>
    <xf numFmtId="0" fontId="12" fillId="2" borderId="172"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73"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4" fillId="0" borderId="128" xfId="0" applyFont="1" applyBorder="1" applyAlignment="1">
      <alignment horizontal="center" vertical="center"/>
    </xf>
    <xf numFmtId="0" fontId="12" fillId="3" borderId="127" xfId="1" applyNumberFormat="1" applyFont="1" applyFill="1" applyBorder="1" applyAlignment="1" applyProtection="1">
      <alignment vertical="center" shrinkToFit="1"/>
    </xf>
    <xf numFmtId="0" fontId="12" fillId="3" borderId="128" xfId="1" applyNumberFormat="1" applyFont="1" applyFill="1" applyBorder="1" applyAlignment="1" applyProtection="1">
      <alignment vertical="center" shrinkToFit="1"/>
    </xf>
    <xf numFmtId="0" fontId="4" fillId="0" borderId="0" xfId="0" applyFont="1" applyBorder="1" applyAlignment="1">
      <alignment horizontal="center" vertical="center"/>
    </xf>
    <xf numFmtId="179" fontId="12" fillId="2" borderId="133"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5" xfId="1" applyNumberFormat="1" applyFont="1" applyFill="1" applyBorder="1" applyAlignment="1" applyProtection="1">
      <alignment vertical="center" shrinkToFit="1"/>
      <protection locked="0"/>
    </xf>
    <xf numFmtId="0" fontId="12" fillId="2" borderId="187" xfId="1" applyNumberFormat="1" applyFont="1" applyFill="1" applyBorder="1" applyAlignment="1" applyProtection="1">
      <alignment horizontal="center" vertical="center" shrinkToFit="1"/>
      <protection locked="0"/>
    </xf>
    <xf numFmtId="0" fontId="12" fillId="2" borderId="188" xfId="1" applyNumberFormat="1" applyFont="1" applyFill="1" applyBorder="1" applyAlignment="1" applyProtection="1">
      <alignment horizontal="center" vertical="center" shrinkToFit="1"/>
      <protection locked="0"/>
    </xf>
    <xf numFmtId="38" fontId="12" fillId="3" borderId="208" xfId="1" applyFont="1" applyFill="1" applyBorder="1" applyAlignment="1" applyProtection="1">
      <alignment horizontal="right" vertical="center" shrinkToFit="1"/>
    </xf>
    <xf numFmtId="38" fontId="12" fillId="3" borderId="209" xfId="1" applyFont="1" applyFill="1" applyBorder="1" applyAlignment="1" applyProtection="1">
      <alignment horizontal="right" vertical="center" shrinkToFit="1"/>
    </xf>
    <xf numFmtId="185" fontId="12" fillId="3" borderId="127" xfId="1" applyNumberFormat="1" applyFont="1" applyFill="1" applyBorder="1" applyAlignment="1" applyProtection="1">
      <alignment vertical="center" shrinkToFit="1"/>
    </xf>
    <xf numFmtId="185" fontId="12" fillId="3" borderId="128" xfId="1" applyNumberFormat="1" applyFont="1" applyFill="1" applyBorder="1" applyAlignment="1" applyProtection="1">
      <alignment vertical="center" shrinkToFit="1"/>
    </xf>
    <xf numFmtId="0" fontId="12" fillId="3" borderId="133" xfId="1" applyNumberFormat="1" applyFont="1" applyFill="1" applyBorder="1" applyAlignment="1" applyProtection="1">
      <alignment vertical="center" shrinkToFit="1"/>
    </xf>
    <xf numFmtId="0" fontId="12" fillId="3" borderId="0" xfId="1" applyNumberFormat="1" applyFont="1" applyFill="1" applyBorder="1" applyAlignment="1" applyProtection="1">
      <alignment vertical="center" shrinkToFit="1"/>
    </xf>
    <xf numFmtId="179" fontId="12" fillId="2" borderId="208" xfId="1" applyNumberFormat="1" applyFont="1" applyFill="1" applyBorder="1" applyAlignment="1" applyProtection="1">
      <alignment vertical="center" shrinkToFit="1"/>
      <protection locked="0"/>
    </xf>
    <xf numFmtId="179" fontId="12" fillId="2" borderId="209" xfId="1" applyNumberFormat="1" applyFont="1" applyFill="1" applyBorder="1" applyAlignment="1" applyProtection="1">
      <alignment vertical="center" shrinkToFit="1"/>
      <protection locked="0"/>
    </xf>
    <xf numFmtId="179" fontId="12" fillId="2" borderId="210" xfId="1" applyNumberFormat="1" applyFont="1" applyFill="1" applyBorder="1" applyAlignment="1" applyProtection="1">
      <alignment vertical="center" shrinkToFit="1"/>
      <protection locked="0"/>
    </xf>
    <xf numFmtId="0" fontId="28" fillId="4" borderId="121" xfId="5" applyFill="1" applyBorder="1" applyProtection="1"/>
    <xf numFmtId="184" fontId="27" fillId="3" borderId="121" xfId="6" applyFont="1" applyFill="1" applyBorder="1" applyAlignment="1" applyProtection="1">
      <alignment horizontal="center" vertical="top" shrinkToFit="1"/>
    </xf>
    <xf numFmtId="184" fontId="27" fillId="3" borderId="122" xfId="6" applyFont="1" applyFill="1" applyBorder="1" applyAlignment="1" applyProtection="1">
      <alignment horizontal="center" vertical="top" shrinkToFit="1"/>
    </xf>
    <xf numFmtId="184" fontId="27" fillId="3" borderId="204" xfId="6" applyFont="1" applyFill="1" applyBorder="1" applyAlignment="1" applyProtection="1">
      <alignment horizontal="center" vertical="top" shrinkToFit="1"/>
    </xf>
    <xf numFmtId="0" fontId="4" fillId="0" borderId="170" xfId="0" applyFont="1" applyBorder="1" applyAlignment="1" applyProtection="1">
      <alignment horizontal="center" vertical="center"/>
    </xf>
    <xf numFmtId="0" fontId="4" fillId="0" borderId="171" xfId="0" applyFont="1" applyBorder="1" applyAlignment="1" applyProtection="1">
      <alignment horizontal="center" vertical="center"/>
    </xf>
    <xf numFmtId="0" fontId="4" fillId="0" borderId="17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7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4"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167" xfId="0" applyFont="1" applyBorder="1" applyAlignment="1" applyProtection="1">
      <alignment horizontal="distributed" vertical="center"/>
    </xf>
    <xf numFmtId="0" fontId="5" fillId="0" borderId="169" xfId="0" applyFont="1" applyBorder="1" applyAlignment="1" applyProtection="1">
      <alignment horizontal="left" vertical="top"/>
    </xf>
    <xf numFmtId="0" fontId="5" fillId="0" borderId="128" xfId="0" applyFont="1" applyBorder="1" applyAlignment="1">
      <alignment horizontal="left" vertical="top"/>
    </xf>
    <xf numFmtId="0" fontId="5" fillId="0" borderId="132" xfId="0" applyFont="1" applyBorder="1" applyAlignment="1">
      <alignment horizontal="left" vertical="top"/>
    </xf>
    <xf numFmtId="0" fontId="27" fillId="0" borderId="121" xfId="0" applyFont="1" applyBorder="1" applyAlignment="1">
      <alignment horizontal="left" vertical="top" wrapText="1"/>
    </xf>
    <xf numFmtId="0" fontId="27" fillId="0" borderId="122" xfId="0" applyFont="1" applyBorder="1" applyAlignment="1">
      <alignment horizontal="left" vertical="top" wrapText="1"/>
    </xf>
    <xf numFmtId="0" fontId="27" fillId="0" borderId="123" xfId="0" applyFont="1" applyBorder="1" applyAlignment="1">
      <alignment horizontal="left" vertical="top" wrapText="1"/>
    </xf>
    <xf numFmtId="0" fontId="27" fillId="0" borderId="124" xfId="0" applyFont="1" applyBorder="1" applyAlignment="1">
      <alignment horizontal="left" vertical="top" wrapText="1"/>
    </xf>
    <xf numFmtId="0" fontId="27" fillId="0" borderId="125" xfId="0" applyFont="1" applyBorder="1" applyAlignment="1">
      <alignment horizontal="left" vertical="top" wrapText="1"/>
    </xf>
    <xf numFmtId="0" fontId="27" fillId="0" borderId="126" xfId="0" applyFont="1" applyBorder="1" applyAlignment="1">
      <alignment horizontal="left" vertical="top" wrapText="1"/>
    </xf>
    <xf numFmtId="0" fontId="27" fillId="0" borderId="122" xfId="0" applyFont="1" applyBorder="1" applyAlignment="1">
      <alignment horizontal="left" vertical="top"/>
    </xf>
    <xf numFmtId="0" fontId="27" fillId="0" borderId="123" xfId="0" applyFont="1" applyBorder="1" applyAlignment="1">
      <alignment horizontal="left" vertical="top"/>
    </xf>
    <xf numFmtId="0" fontId="27" fillId="0" borderId="124" xfId="0" applyFont="1" applyBorder="1" applyAlignment="1">
      <alignment horizontal="left" vertical="top"/>
    </xf>
    <xf numFmtId="0" fontId="27" fillId="0" borderId="125" xfId="0" applyFont="1" applyBorder="1" applyAlignment="1">
      <alignment horizontal="left" vertical="top"/>
    </xf>
    <xf numFmtId="0" fontId="27" fillId="0" borderId="126" xfId="0" applyFont="1" applyBorder="1" applyAlignment="1">
      <alignment horizontal="left" vertical="top"/>
    </xf>
    <xf numFmtId="0" fontId="5" fillId="0" borderId="193" xfId="0" applyFont="1" applyBorder="1" applyAlignment="1" applyProtection="1">
      <alignment horizontal="center" vertical="center" wrapText="1"/>
    </xf>
    <xf numFmtId="0" fontId="5" fillId="0" borderId="131" xfId="0" applyFont="1" applyBorder="1" applyAlignment="1" applyProtection="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left" vertical="center"/>
    </xf>
    <xf numFmtId="0" fontId="4" fillId="0" borderId="155" xfId="0" applyFont="1" applyBorder="1" applyAlignment="1">
      <alignment horizontal="left" vertical="center"/>
    </xf>
    <xf numFmtId="0" fontId="8" fillId="0" borderId="131" xfId="0" applyFont="1" applyBorder="1" applyAlignment="1" applyProtection="1">
      <alignment horizontal="center" vertical="center"/>
    </xf>
    <xf numFmtId="0" fontId="3" fillId="0" borderId="131" xfId="0" applyFont="1" applyBorder="1" applyAlignment="1" applyProtection="1">
      <alignment horizontal="center" vertical="center"/>
    </xf>
    <xf numFmtId="0" fontId="3" fillId="0" borderId="169" xfId="0" applyFont="1" applyBorder="1" applyAlignment="1" applyProtection="1">
      <alignment horizontal="center" vertical="center"/>
    </xf>
    <xf numFmtId="0" fontId="6" fillId="0" borderId="131" xfId="0" applyFont="1" applyBorder="1" applyAlignment="1" applyProtection="1">
      <alignment horizontal="center" vertical="center"/>
    </xf>
    <xf numFmtId="0" fontId="6" fillId="0" borderId="130" xfId="0" applyFont="1" applyBorder="1" applyAlignment="1" applyProtection="1">
      <alignment horizontal="center" vertical="center"/>
    </xf>
    <xf numFmtId="0" fontId="11" fillId="3" borderId="127" xfId="0" applyNumberFormat="1" applyFont="1" applyFill="1" applyBorder="1" applyAlignment="1" applyProtection="1">
      <alignment horizontal="center" vertical="center"/>
    </xf>
    <xf numFmtId="0" fontId="11" fillId="3" borderId="128" xfId="0" applyNumberFormat="1" applyFont="1" applyFill="1" applyBorder="1" applyAlignment="1" applyProtection="1">
      <alignment horizontal="center" vertical="center"/>
    </xf>
    <xf numFmtId="0" fontId="11" fillId="3" borderId="133"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xf>
    <xf numFmtId="0" fontId="11" fillId="3" borderId="187" xfId="0" applyNumberFormat="1" applyFont="1" applyFill="1" applyBorder="1" applyAlignment="1" applyProtection="1">
      <alignment horizontal="center" vertical="center"/>
    </xf>
    <xf numFmtId="0" fontId="11" fillId="3" borderId="186" xfId="0" applyNumberFormat="1" applyFont="1" applyFill="1" applyBorder="1" applyAlignment="1" applyProtection="1">
      <alignment horizontal="center" vertical="center"/>
    </xf>
    <xf numFmtId="0" fontId="6" fillId="0" borderId="128" xfId="0" applyFont="1" applyBorder="1" applyAlignment="1">
      <alignment horizontal="center" vertical="center"/>
    </xf>
    <xf numFmtId="0" fontId="6" fillId="0" borderId="0" xfId="0" applyFont="1" applyBorder="1" applyAlignment="1">
      <alignment horizontal="center" vertical="center"/>
    </xf>
    <xf numFmtId="0" fontId="6" fillId="0" borderId="186" xfId="0" applyFont="1" applyBorder="1" applyAlignment="1">
      <alignment horizontal="center" vertical="center"/>
    </xf>
    <xf numFmtId="0" fontId="11" fillId="3" borderId="128" xfId="0" applyNumberFormat="1" applyFont="1" applyFill="1" applyBorder="1" applyAlignment="1" applyProtection="1">
      <alignment horizontal="center" vertical="center"/>
      <protection locked="0"/>
    </xf>
    <xf numFmtId="0" fontId="11" fillId="3" borderId="0" xfId="0" applyNumberFormat="1" applyFont="1" applyFill="1" applyBorder="1" applyAlignment="1" applyProtection="1">
      <alignment horizontal="center" vertical="center"/>
      <protection locked="0"/>
    </xf>
    <xf numFmtId="0" fontId="11" fillId="3" borderId="186" xfId="0" applyNumberFormat="1"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155" xfId="0" applyFont="1" applyBorder="1" applyAlignment="1">
      <alignment horizontal="center" vertical="center"/>
    </xf>
    <xf numFmtId="0" fontId="6" fillId="0" borderId="188" xfId="0" applyFont="1" applyBorder="1" applyAlignment="1">
      <alignment horizontal="center" vertical="center"/>
    </xf>
    <xf numFmtId="49" fontId="11" fillId="3" borderId="164" xfId="0" applyNumberFormat="1" applyFont="1" applyFill="1" applyBorder="1" applyAlignment="1" applyProtection="1">
      <alignment horizontal="center" vertical="center"/>
      <protection locked="0"/>
    </xf>
    <xf numFmtId="0" fontId="11" fillId="3" borderId="164" xfId="0" applyNumberFormat="1" applyFont="1" applyFill="1" applyBorder="1" applyAlignment="1" applyProtection="1">
      <alignment horizontal="center" vertical="center"/>
      <protection locked="0"/>
    </xf>
    <xf numFmtId="49" fontId="11" fillId="3" borderId="176" xfId="0" applyNumberFormat="1" applyFont="1" applyFill="1" applyBorder="1" applyAlignment="1" applyProtection="1">
      <alignment horizontal="center" vertical="center"/>
      <protection locked="0"/>
    </xf>
    <xf numFmtId="0" fontId="11" fillId="3" borderId="26" xfId="0" applyNumberFormat="1" applyFont="1" applyFill="1" applyBorder="1" applyAlignment="1" applyProtection="1">
      <alignment horizontal="center" vertical="center"/>
      <protection locked="0"/>
    </xf>
    <xf numFmtId="0" fontId="11" fillId="3" borderId="192" xfId="0" applyNumberFormat="1" applyFont="1" applyFill="1" applyBorder="1" applyAlignment="1" applyProtection="1">
      <alignment horizontal="center" vertical="center"/>
      <protection locked="0"/>
    </xf>
    <xf numFmtId="49" fontId="11" fillId="3" borderId="169" xfId="0" applyNumberFormat="1" applyFont="1" applyFill="1" applyBorder="1" applyAlignment="1" applyProtection="1">
      <alignment horizontal="center" vertical="center"/>
      <protection locked="0"/>
    </xf>
    <xf numFmtId="0" fontId="11" fillId="3" borderId="179" xfId="0" applyNumberFormat="1" applyFont="1" applyFill="1" applyBorder="1" applyAlignment="1" applyProtection="1">
      <alignment horizontal="center" vertical="center"/>
      <protection locked="0"/>
    </xf>
    <xf numFmtId="0" fontId="11" fillId="3" borderId="193" xfId="0" applyNumberFormat="1" applyFont="1" applyFill="1" applyBorder="1" applyAlignment="1" applyProtection="1">
      <alignment horizontal="center" vertical="center"/>
      <protection locked="0"/>
    </xf>
    <xf numFmtId="49" fontId="11" fillId="3" borderId="177" xfId="0" applyNumberFormat="1" applyFont="1" applyFill="1" applyBorder="1" applyAlignment="1" applyProtection="1">
      <alignment horizontal="center" vertical="center"/>
      <protection locked="0"/>
    </xf>
    <xf numFmtId="0" fontId="11" fillId="3" borderId="180" xfId="0" applyNumberFormat="1" applyFont="1" applyFill="1" applyBorder="1" applyAlignment="1" applyProtection="1">
      <alignment horizontal="center" vertical="center"/>
      <protection locked="0"/>
    </xf>
    <xf numFmtId="0" fontId="11" fillId="3" borderId="194" xfId="0" applyNumberFormat="1" applyFont="1" applyFill="1" applyBorder="1" applyAlignment="1" applyProtection="1">
      <alignment horizontal="center" vertical="center"/>
      <protection locked="0"/>
    </xf>
    <xf numFmtId="49" fontId="11" fillId="3" borderId="178" xfId="0" applyNumberFormat="1" applyFont="1" applyFill="1" applyBorder="1" applyAlignment="1" applyProtection="1">
      <alignment horizontal="center" vertical="center"/>
      <protection locked="0"/>
    </xf>
    <xf numFmtId="0" fontId="11" fillId="3" borderId="25" xfId="0" applyNumberFormat="1" applyFont="1" applyFill="1" applyBorder="1" applyAlignment="1" applyProtection="1">
      <alignment horizontal="center" vertical="center"/>
      <protection locked="0"/>
    </xf>
    <xf numFmtId="0" fontId="11" fillId="3" borderId="195" xfId="0" applyNumberFormat="1" applyFont="1" applyFill="1" applyBorder="1" applyAlignment="1" applyProtection="1">
      <alignment horizontal="center" vertical="center"/>
      <protection locked="0"/>
    </xf>
    <xf numFmtId="186" fontId="11" fillId="3" borderId="177" xfId="0" applyNumberFormat="1" applyFont="1" applyFill="1" applyBorder="1" applyAlignment="1" applyProtection="1">
      <alignment horizontal="center" vertical="center"/>
      <protection locked="0"/>
    </xf>
    <xf numFmtId="186" fontId="11" fillId="3" borderId="180" xfId="0" applyNumberFormat="1" applyFont="1" applyFill="1" applyBorder="1" applyAlignment="1" applyProtection="1">
      <alignment horizontal="center" vertical="center"/>
      <protection locked="0"/>
    </xf>
    <xf numFmtId="186" fontId="11" fillId="3" borderId="194" xfId="0" applyNumberFormat="1" applyFont="1" applyFill="1" applyBorder="1" applyAlignment="1" applyProtection="1">
      <alignment horizontal="center" vertical="center"/>
      <protection locked="0"/>
    </xf>
    <xf numFmtId="186" fontId="11" fillId="3" borderId="178" xfId="0" applyNumberFormat="1" applyFont="1" applyFill="1" applyBorder="1" applyAlignment="1" applyProtection="1">
      <alignment horizontal="center" vertical="center"/>
      <protection locked="0"/>
    </xf>
    <xf numFmtId="186" fontId="11" fillId="3" borderId="25" xfId="0" applyNumberFormat="1" applyFont="1" applyFill="1" applyBorder="1" applyAlignment="1" applyProtection="1">
      <alignment horizontal="center" vertical="center"/>
      <protection locked="0"/>
    </xf>
    <xf numFmtId="186" fontId="11" fillId="3" borderId="195" xfId="0" applyNumberFormat="1" applyFont="1" applyFill="1" applyBorder="1" applyAlignment="1" applyProtection="1">
      <alignment horizontal="center" vertical="center"/>
      <protection locked="0"/>
    </xf>
    <xf numFmtId="186" fontId="11" fillId="3" borderId="176" xfId="0" applyNumberFormat="1" applyFont="1" applyFill="1" applyBorder="1" applyAlignment="1" applyProtection="1">
      <alignment horizontal="center" vertical="center"/>
      <protection locked="0"/>
    </xf>
    <xf numFmtId="186" fontId="11" fillId="3" borderId="26" xfId="0" applyNumberFormat="1" applyFont="1" applyFill="1" applyBorder="1" applyAlignment="1" applyProtection="1">
      <alignment horizontal="center" vertical="center"/>
      <protection locked="0"/>
    </xf>
    <xf numFmtId="186" fontId="11" fillId="3" borderId="192"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2" fillId="0" borderId="150" xfId="0" applyFont="1" applyBorder="1" applyAlignment="1" applyProtection="1">
      <alignment horizontal="center" vertical="center"/>
    </xf>
    <xf numFmtId="0" fontId="0" fillId="0" borderId="157" xfId="0" applyBorder="1" applyAlignment="1">
      <alignment horizontal="center" vertical="center"/>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182" fontId="12" fillId="0" borderId="128" xfId="1" applyNumberFormat="1" applyFont="1" applyBorder="1" applyAlignment="1">
      <alignment vertical="center" shrinkToFit="1"/>
    </xf>
    <xf numFmtId="0" fontId="11" fillId="3" borderId="186" xfId="0" applyFont="1" applyFill="1" applyBorder="1" applyAlignment="1" applyProtection="1">
      <alignment horizontal="center" vertical="center"/>
      <protection locked="0"/>
    </xf>
    <xf numFmtId="0" fontId="5" fillId="0" borderId="186" xfId="0" applyFont="1" applyBorder="1" applyAlignment="1">
      <alignment horizontal="center" vertical="center"/>
    </xf>
    <xf numFmtId="0" fontId="11" fillId="2" borderId="186"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1" fillId="2" borderId="127" xfId="0" applyFont="1" applyFill="1" applyBorder="1" applyAlignment="1" applyProtection="1">
      <alignment horizontal="center" vertical="center" shrinkToFit="1"/>
      <protection locked="0"/>
    </xf>
    <xf numFmtId="0" fontId="11" fillId="2" borderId="128" xfId="0" applyFont="1" applyFill="1" applyBorder="1" applyAlignment="1" applyProtection="1">
      <alignment horizontal="center" vertical="center" shrinkToFit="1"/>
      <protection locked="0"/>
    </xf>
    <xf numFmtId="0" fontId="11" fillId="2" borderId="132" xfId="0" applyFont="1" applyFill="1" applyBorder="1" applyAlignment="1" applyProtection="1">
      <alignment horizontal="center" vertical="center" shrinkToFit="1"/>
      <protection locked="0"/>
    </xf>
    <xf numFmtId="0" fontId="11" fillId="2" borderId="133"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155" xfId="0" applyFont="1" applyFill="1" applyBorder="1" applyAlignment="1" applyProtection="1">
      <alignment horizontal="center" vertical="center" shrinkToFit="1"/>
      <protection locked="0"/>
    </xf>
    <xf numFmtId="0" fontId="11" fillId="2" borderId="187" xfId="0" applyFont="1" applyFill="1" applyBorder="1" applyAlignment="1" applyProtection="1">
      <alignment horizontal="center" vertical="center" shrinkToFit="1"/>
      <protection locked="0"/>
    </xf>
    <xf numFmtId="0" fontId="11" fillId="2" borderId="186"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38" fontId="12" fillId="3" borderId="127" xfId="1" applyFont="1" applyFill="1" applyBorder="1" applyAlignment="1" applyProtection="1">
      <alignment vertical="center" shrinkToFit="1"/>
    </xf>
    <xf numFmtId="38" fontId="12" fillId="3" borderId="128" xfId="1" applyFont="1" applyFill="1" applyBorder="1" applyAlignment="1" applyProtection="1">
      <alignment vertical="center" shrinkToFit="1"/>
    </xf>
    <xf numFmtId="38" fontId="12" fillId="3" borderId="132" xfId="1" applyFont="1" applyFill="1" applyBorder="1" applyAlignment="1" applyProtection="1">
      <alignment vertical="center" shrinkToFit="1"/>
    </xf>
    <xf numFmtId="38" fontId="12" fillId="2" borderId="208" xfId="1" applyFont="1" applyFill="1" applyBorder="1" applyAlignment="1" applyProtection="1">
      <alignment vertical="center" shrinkToFit="1"/>
      <protection locked="0"/>
    </xf>
    <xf numFmtId="38" fontId="12" fillId="2" borderId="209" xfId="1" applyFont="1" applyFill="1" applyBorder="1" applyAlignment="1" applyProtection="1">
      <alignment vertical="center" shrinkToFit="1"/>
      <protection locked="0"/>
    </xf>
    <xf numFmtId="38" fontId="12" fillId="2" borderId="210" xfId="1" applyFont="1" applyFill="1" applyBorder="1" applyAlignment="1" applyProtection="1">
      <alignment vertical="center" shrinkToFit="1"/>
      <protection locked="0"/>
    </xf>
    <xf numFmtId="179" fontId="0" fillId="3" borderId="0" xfId="0" applyNumberFormat="1" applyFill="1" applyAlignment="1" applyProtection="1">
      <alignment vertical="center" shrinkToFit="1"/>
    </xf>
    <xf numFmtId="38" fontId="12" fillId="3" borderId="0" xfId="1" applyFont="1" applyFill="1" applyBorder="1" applyAlignment="1" applyProtection="1">
      <alignment vertical="center" shrinkToFit="1"/>
    </xf>
    <xf numFmtId="38" fontId="12" fillId="3" borderId="155" xfId="1" applyFont="1" applyFill="1" applyBorder="1" applyAlignment="1" applyProtection="1">
      <alignment vertical="center" shrinkToFit="1"/>
    </xf>
    <xf numFmtId="38" fontId="12" fillId="2" borderId="208" xfId="1" applyFont="1" applyFill="1" applyBorder="1" applyAlignment="1" applyProtection="1">
      <alignment horizontal="center" vertical="center" shrinkToFit="1"/>
      <protection locked="0"/>
    </xf>
    <xf numFmtId="38" fontId="12" fillId="2" borderId="210" xfId="1" applyFont="1" applyFill="1" applyBorder="1" applyAlignment="1" applyProtection="1">
      <alignment horizontal="center" vertical="center" shrinkToFit="1"/>
      <protection locked="0"/>
    </xf>
    <xf numFmtId="49" fontId="11" fillId="3" borderId="166" xfId="0" applyNumberFormat="1" applyFont="1" applyFill="1" applyBorder="1" applyAlignment="1" applyProtection="1">
      <alignment horizontal="center" vertical="center"/>
      <protection locked="0"/>
    </xf>
    <xf numFmtId="0" fontId="11" fillId="3" borderId="166" xfId="0" applyNumberFormat="1" applyFont="1" applyFill="1" applyBorder="1" applyAlignment="1" applyProtection="1">
      <alignment horizontal="center" vertical="center"/>
      <protection locked="0"/>
    </xf>
    <xf numFmtId="49" fontId="11" fillId="3" borderId="167" xfId="0" applyNumberFormat="1" applyFont="1" applyFill="1" applyBorder="1" applyAlignment="1" applyProtection="1">
      <alignment horizontal="center" vertical="center"/>
      <protection locked="0"/>
    </xf>
    <xf numFmtId="0" fontId="11" fillId="3" borderId="167" xfId="0" applyNumberFormat="1" applyFont="1" applyFill="1" applyBorder="1" applyAlignment="1" applyProtection="1">
      <alignment horizontal="center" vertical="center"/>
      <protection locked="0"/>
    </xf>
    <xf numFmtId="49" fontId="11" fillId="3" borderId="168" xfId="0" applyNumberFormat="1" applyFont="1" applyFill="1" applyBorder="1" applyAlignment="1" applyProtection="1">
      <alignment horizontal="center" vertical="center"/>
      <protection locked="0"/>
    </xf>
    <xf numFmtId="0" fontId="11" fillId="3" borderId="168" xfId="0" applyNumberFormat="1" applyFont="1" applyFill="1" applyBorder="1" applyAlignment="1" applyProtection="1">
      <alignment horizontal="center" vertical="center"/>
      <protection locked="0"/>
    </xf>
    <xf numFmtId="49" fontId="11" fillId="2" borderId="164" xfId="0" applyNumberFormat="1" applyFont="1" applyFill="1" applyBorder="1" applyAlignment="1" applyProtection="1">
      <alignment horizontal="center" vertical="center"/>
      <protection locked="0"/>
    </xf>
    <xf numFmtId="0" fontId="11" fillId="2" borderId="164" xfId="0" applyNumberFormat="1"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NumberFormat="1" applyFont="1" applyFill="1" applyBorder="1" applyAlignment="1" applyProtection="1">
      <alignment horizontal="center" vertical="center"/>
      <protection locked="0"/>
    </xf>
    <xf numFmtId="0" fontId="12" fillId="2" borderId="211" xfId="0" applyFont="1" applyFill="1" applyBorder="1" applyAlignment="1" applyProtection="1">
      <alignment horizontal="left" vertical="center" wrapText="1"/>
      <protection locked="0"/>
    </xf>
    <xf numFmtId="0" fontId="12" fillId="2" borderId="212" xfId="0" applyFont="1" applyFill="1" applyBorder="1" applyAlignment="1" applyProtection="1">
      <alignment horizontal="left" vertical="center" wrapText="1"/>
      <protection locked="0"/>
    </xf>
    <xf numFmtId="0" fontId="12" fillId="2" borderId="213" xfId="0" applyFont="1" applyFill="1" applyBorder="1" applyAlignment="1" applyProtection="1">
      <alignment horizontal="left" vertical="center" wrapText="1"/>
      <protection locked="0"/>
    </xf>
    <xf numFmtId="0" fontId="12" fillId="2" borderId="214" xfId="0" applyFont="1" applyFill="1" applyBorder="1" applyAlignment="1" applyProtection="1">
      <alignment horizontal="left" vertical="center" wrapText="1"/>
      <protection locked="0"/>
    </xf>
    <xf numFmtId="0" fontId="4" fillId="0" borderId="209" xfId="0" applyFont="1" applyBorder="1" applyAlignment="1">
      <alignment horizontal="center" vertical="center"/>
    </xf>
    <xf numFmtId="0" fontId="8" fillId="0" borderId="131" xfId="0" applyFont="1" applyBorder="1" applyAlignment="1">
      <alignment horizontal="center" vertical="center"/>
    </xf>
    <xf numFmtId="0" fontId="3" fillId="0" borderId="131" xfId="0" applyFont="1" applyBorder="1" applyAlignment="1">
      <alignment horizontal="center" vertical="center"/>
    </xf>
    <xf numFmtId="0" fontId="3" fillId="0" borderId="164" xfId="0" applyFont="1" applyBorder="1" applyAlignment="1">
      <alignment horizontal="center" vertical="center"/>
    </xf>
    <xf numFmtId="0" fontId="3" fillId="0" borderId="169" xfId="0" applyFont="1" applyBorder="1" applyAlignment="1">
      <alignment horizontal="center" vertical="center"/>
    </xf>
    <xf numFmtId="0" fontId="3" fillId="0" borderId="127" xfId="0" applyFont="1" applyBorder="1" applyAlignment="1">
      <alignment horizontal="center" vertical="center"/>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11" fillId="2" borderId="127" xfId="0" applyNumberFormat="1" applyFont="1" applyFill="1" applyBorder="1" applyAlignment="1" applyProtection="1">
      <alignment horizontal="center" vertical="center"/>
      <protection locked="0"/>
    </xf>
    <xf numFmtId="0" fontId="11" fillId="2" borderId="128" xfId="0" applyNumberFormat="1" applyFont="1" applyFill="1" applyBorder="1" applyAlignment="1" applyProtection="1">
      <alignment horizontal="center" vertical="center"/>
      <protection locked="0"/>
    </xf>
    <xf numFmtId="0" fontId="11" fillId="2" borderId="133"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87" xfId="0" applyNumberFormat="1" applyFont="1" applyFill="1" applyBorder="1" applyAlignment="1" applyProtection="1">
      <alignment horizontal="center" vertical="center"/>
      <protection locked="0"/>
    </xf>
    <xf numFmtId="0" fontId="11" fillId="2" borderId="186" xfId="0" applyNumberFormat="1" applyFont="1" applyFill="1" applyBorder="1" applyAlignment="1" applyProtection="1">
      <alignment horizontal="center" vertical="center"/>
      <protection locked="0"/>
    </xf>
    <xf numFmtId="0" fontId="11" fillId="0" borderId="114" xfId="0" applyFont="1" applyBorder="1" applyAlignment="1">
      <alignment horizontal="center" vertical="center" wrapText="1"/>
    </xf>
    <xf numFmtId="0" fontId="0" fillId="0" borderId="119" xfId="0" applyBorder="1" applyAlignment="1"/>
    <xf numFmtId="0" fontId="0" fillId="0" borderId="110" xfId="0" applyBorder="1" applyAlignment="1"/>
    <xf numFmtId="0" fontId="0" fillId="0" borderId="189" xfId="0" applyBorder="1" applyAlignment="1"/>
    <xf numFmtId="0" fontId="4" fillId="0" borderId="35" xfId="0" applyFont="1" applyBorder="1" applyAlignment="1">
      <alignment horizontal="center" vertical="center" wrapText="1"/>
    </xf>
    <xf numFmtId="0" fontId="0" fillId="0" borderId="155" xfId="0" applyBorder="1" applyAlignment="1"/>
    <xf numFmtId="0" fontId="0" fillId="0" borderId="187" xfId="0" applyBorder="1" applyAlignment="1"/>
    <xf numFmtId="0" fontId="0" fillId="0" borderId="188" xfId="0" applyBorder="1" applyAlignment="1"/>
    <xf numFmtId="49" fontId="11" fillId="2" borderId="130" xfId="0" applyNumberFormat="1" applyFont="1" applyFill="1" applyBorder="1" applyAlignment="1" applyProtection="1">
      <alignment horizontal="center" vertical="center"/>
      <protection locked="0"/>
    </xf>
    <xf numFmtId="0" fontId="11" fillId="2" borderId="130" xfId="0" applyNumberFormat="1" applyFont="1" applyFill="1" applyBorder="1" applyAlignment="1" applyProtection="1">
      <alignment horizontal="center" vertical="center"/>
      <protection locked="0"/>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73"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167" xfId="0" applyFont="1" applyBorder="1" applyAlignment="1">
      <alignment horizontal="distributed" vertical="center"/>
    </xf>
    <xf numFmtId="49" fontId="11" fillId="3" borderId="165" xfId="0" applyNumberFormat="1" applyFont="1" applyFill="1" applyBorder="1" applyAlignment="1" applyProtection="1">
      <alignment horizontal="center" vertical="center"/>
      <protection locked="0"/>
    </xf>
    <xf numFmtId="0" fontId="11" fillId="3" borderId="165" xfId="0" applyNumberFormat="1" applyFont="1" applyFill="1" applyBorder="1" applyAlignment="1" applyProtection="1">
      <alignment horizontal="center" vertical="center"/>
      <protection locked="0"/>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9" fillId="0" borderId="0" xfId="0" applyFont="1" applyBorder="1" applyAlignment="1">
      <alignment horizontal="distributed" vertical="center"/>
    </xf>
    <xf numFmtId="0" fontId="9" fillId="0" borderId="186" xfId="0" applyFont="1" applyBorder="1" applyAlignment="1">
      <alignment horizontal="distributed" vertical="center"/>
    </xf>
    <xf numFmtId="0" fontId="11" fillId="2" borderId="186"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28" xfId="0" applyFont="1" applyFill="1" applyBorder="1" applyAlignment="1" applyProtection="1">
      <alignment vertical="center" shrinkToFit="1"/>
      <protection locked="0"/>
    </xf>
    <xf numFmtId="0" fontId="15" fillId="0" borderId="36" xfId="0" applyFont="1" applyBorder="1" applyAlignment="1">
      <alignment horizontal="distributed" vertical="center" wrapText="1"/>
    </xf>
    <xf numFmtId="0" fontId="15" fillId="0" borderId="4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39" xfId="0" applyFont="1" applyBorder="1" applyAlignment="1">
      <alignment horizontal="distributed" vertical="center" wrapText="1"/>
    </xf>
    <xf numFmtId="0" fontId="15" fillId="0" borderId="44" xfId="0" applyFont="1" applyBorder="1" applyAlignment="1">
      <alignment horizontal="distributed" vertical="center" wrapText="1"/>
    </xf>
    <xf numFmtId="0" fontId="6" fillId="0" borderId="3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180" fontId="12" fillId="0" borderId="127" xfId="1" applyNumberFormat="1" applyFont="1" applyFill="1" applyBorder="1" applyAlignment="1" applyProtection="1">
      <alignment vertical="center" shrinkToFit="1"/>
    </xf>
    <xf numFmtId="180" fontId="12" fillId="0" borderId="128" xfId="1" applyNumberFormat="1" applyFont="1" applyFill="1" applyBorder="1" applyAlignment="1" applyProtection="1">
      <alignment vertical="center" shrinkToFit="1"/>
    </xf>
    <xf numFmtId="180" fontId="12" fillId="0" borderId="132" xfId="1" applyNumberFormat="1" applyFont="1" applyFill="1" applyBorder="1" applyAlignment="1" applyProtection="1">
      <alignment vertical="center" shrinkToFit="1"/>
    </xf>
    <xf numFmtId="0" fontId="6" fillId="0" borderId="128" xfId="0" applyFont="1" applyFill="1" applyBorder="1" applyAlignment="1" applyProtection="1">
      <alignment horizontal="center" vertical="center"/>
    </xf>
    <xf numFmtId="0" fontId="6" fillId="0" borderId="13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55" xfId="0" applyFont="1" applyFill="1" applyBorder="1" applyAlignment="1" applyProtection="1">
      <alignment horizontal="center" vertical="center"/>
    </xf>
    <xf numFmtId="0" fontId="6" fillId="0" borderId="186" xfId="0" applyFont="1" applyFill="1" applyBorder="1" applyAlignment="1" applyProtection="1">
      <alignment horizontal="center" vertical="center"/>
    </xf>
    <xf numFmtId="0" fontId="6" fillId="0" borderId="188" xfId="0" applyFont="1" applyFill="1" applyBorder="1" applyAlignment="1" applyProtection="1">
      <alignment horizontal="center" vertical="center"/>
    </xf>
    <xf numFmtId="179" fontId="12" fillId="0" borderId="187" xfId="1" applyNumberFormat="1" applyFont="1" applyFill="1" applyBorder="1" applyAlignment="1" applyProtection="1">
      <alignment vertical="center" shrinkToFit="1"/>
    </xf>
    <xf numFmtId="179" fontId="12" fillId="0" borderId="186"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0" fontId="11" fillId="0" borderId="128" xfId="0" applyFont="1" applyFill="1" applyBorder="1" applyAlignment="1" applyProtection="1">
      <alignment vertical="center" shrinkToFit="1"/>
    </xf>
    <xf numFmtId="0" fontId="4" fillId="0" borderId="45"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11" fillId="0" borderId="128"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86" xfId="0" applyNumberFormat="1" applyFont="1" applyFill="1" applyBorder="1" applyAlignment="1" applyProtection="1">
      <alignment horizontal="center" vertical="center"/>
    </xf>
    <xf numFmtId="0" fontId="5" fillId="0" borderId="128" xfId="0" applyFont="1" applyFill="1" applyBorder="1" applyAlignment="1" applyProtection="1">
      <alignment horizontal="left" vertical="top"/>
    </xf>
    <xf numFmtId="0" fontId="5" fillId="0" borderId="132" xfId="0" applyFont="1" applyFill="1" applyBorder="1" applyAlignment="1" applyProtection="1">
      <alignment horizontal="left" vertical="top"/>
    </xf>
    <xf numFmtId="0" fontId="11" fillId="0" borderId="31"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4" xfId="0" applyFont="1" applyFill="1" applyBorder="1" applyAlignment="1" applyProtection="1">
      <alignment horizontal="center" vertical="center" shrinkToFit="1"/>
    </xf>
    <xf numFmtId="0" fontId="5" fillId="0" borderId="169" xfId="0" applyFont="1" applyFill="1" applyBorder="1" applyAlignment="1" applyProtection="1">
      <alignment horizontal="left" vertical="top"/>
    </xf>
    <xf numFmtId="0" fontId="4" fillId="0" borderId="0" xfId="0" applyFont="1" applyFill="1" applyBorder="1" applyAlignment="1" applyProtection="1">
      <alignment horizontal="left" vertical="center"/>
    </xf>
    <xf numFmtId="0" fontId="4" fillId="0" borderId="155" xfId="0" applyFont="1" applyFill="1" applyBorder="1" applyAlignment="1" applyProtection="1">
      <alignment horizontal="left" vertical="center"/>
    </xf>
    <xf numFmtId="0" fontId="12" fillId="0" borderId="187" xfId="1" applyNumberFormat="1" applyFont="1" applyFill="1" applyBorder="1" applyAlignment="1" applyProtection="1">
      <alignment horizontal="center" vertical="center" shrinkToFit="1"/>
    </xf>
    <xf numFmtId="0" fontId="0" fillId="0" borderId="188" xfId="0" applyNumberFormat="1" applyFill="1" applyBorder="1" applyAlignment="1" applyProtection="1">
      <alignment shrinkToFit="1"/>
    </xf>
    <xf numFmtId="182" fontId="12" fillId="0" borderId="128"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0" fontId="11" fillId="0" borderId="175" xfId="0" applyFont="1" applyFill="1" applyBorder="1" applyAlignment="1" applyProtection="1">
      <alignment horizontal="center" vertical="center" shrinkToFit="1"/>
    </xf>
    <xf numFmtId="0" fontId="1" fillId="0" borderId="128" xfId="0" applyFont="1" applyFill="1" applyBorder="1" applyAlignment="1" applyProtection="1">
      <alignment shrinkToFit="1"/>
    </xf>
    <xf numFmtId="0" fontId="1" fillId="0" borderId="132" xfId="0" applyFont="1" applyFill="1" applyBorder="1" applyAlignment="1" applyProtection="1">
      <alignment shrinkToFit="1"/>
    </xf>
    <xf numFmtId="0" fontId="11" fillId="0" borderId="10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55" xfId="0" applyFont="1" applyFill="1" applyBorder="1" applyAlignment="1" applyProtection="1">
      <alignment shrinkToFit="1"/>
    </xf>
    <xf numFmtId="0" fontId="1" fillId="0" borderId="196" xfId="0" applyFont="1" applyFill="1" applyBorder="1" applyAlignment="1" applyProtection="1">
      <alignment shrinkToFit="1"/>
    </xf>
    <xf numFmtId="0" fontId="1" fillId="0" borderId="186" xfId="0" applyFont="1" applyFill="1" applyBorder="1" applyAlignment="1" applyProtection="1">
      <alignment shrinkToFit="1"/>
    </xf>
    <xf numFmtId="0" fontId="1" fillId="0" borderId="188" xfId="0" applyFont="1" applyFill="1" applyBorder="1" applyAlignment="1" applyProtection="1">
      <alignment shrinkToFit="1"/>
    </xf>
    <xf numFmtId="179" fontId="12" fillId="0" borderId="133" xfId="1" applyNumberFormat="1" applyFont="1" applyBorder="1" applyAlignment="1">
      <alignment vertical="center" shrinkToFit="1"/>
    </xf>
    <xf numFmtId="179" fontId="0" fillId="0" borderId="0" xfId="0" applyNumberFormat="1" applyAlignment="1">
      <alignment vertical="center" shrinkToFit="1"/>
    </xf>
    <xf numFmtId="0" fontId="12" fillId="0" borderId="35"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86" xfId="0" applyFont="1" applyFill="1" applyBorder="1" applyAlignment="1" applyProtection="1">
      <alignment horizontal="center" vertical="center"/>
    </xf>
    <xf numFmtId="179" fontId="12" fillId="0" borderId="0" xfId="1" applyNumberFormat="1" applyFont="1" applyBorder="1" applyAlignment="1">
      <alignment vertical="center" shrinkToFit="1"/>
    </xf>
    <xf numFmtId="0" fontId="6" fillId="0" borderId="131" xfId="0" applyFont="1" applyFill="1" applyBorder="1" applyAlignment="1" applyProtection="1">
      <alignment horizontal="center" vertical="center"/>
    </xf>
    <xf numFmtId="0" fontId="5" fillId="0" borderId="193" xfId="0" applyFont="1" applyFill="1" applyBorder="1" applyAlignment="1" applyProtection="1">
      <alignment horizontal="center" vertical="center" wrapText="1"/>
    </xf>
    <xf numFmtId="0" fontId="5" fillId="0" borderId="131"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11" fillId="0" borderId="164" xfId="0" applyNumberFormat="1" applyFont="1" applyFill="1" applyBorder="1" applyAlignment="1" applyProtection="1">
      <alignment horizontal="center" vertical="center"/>
    </xf>
    <xf numFmtId="0" fontId="11" fillId="0" borderId="164" xfId="0" applyNumberFormat="1" applyFont="1" applyFill="1" applyBorder="1" applyAlignment="1" applyProtection="1">
      <alignment horizontal="center" vertical="center"/>
    </xf>
    <xf numFmtId="49" fontId="11" fillId="0" borderId="176"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49" fontId="11" fillId="0" borderId="169"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93" xfId="0" applyNumberFormat="1" applyFont="1" applyFill="1" applyBorder="1" applyAlignment="1" applyProtection="1">
      <alignment horizontal="center" vertical="center"/>
    </xf>
    <xf numFmtId="49" fontId="11" fillId="0" borderId="177" xfId="0" applyNumberFormat="1" applyFont="1" applyFill="1" applyBorder="1" applyAlignment="1" applyProtection="1">
      <alignment horizontal="center" vertical="center"/>
    </xf>
    <xf numFmtId="0" fontId="11" fillId="0" borderId="180" xfId="0" applyNumberFormat="1" applyFont="1" applyFill="1" applyBorder="1" applyAlignment="1" applyProtection="1">
      <alignment horizontal="center" vertical="center"/>
    </xf>
    <xf numFmtId="0" fontId="11" fillId="0" borderId="194" xfId="0" applyNumberFormat="1" applyFont="1" applyFill="1" applyBorder="1" applyAlignment="1" applyProtection="1">
      <alignment horizontal="center" vertical="center"/>
    </xf>
    <xf numFmtId="184" fontId="27" fillId="0" borderId="121" xfId="6" applyFont="1" applyFill="1" applyBorder="1" applyAlignment="1">
      <alignment horizontal="center" vertical="top" shrinkToFit="1"/>
    </xf>
    <xf numFmtId="184" fontId="27" fillId="0" borderId="122" xfId="6" applyFont="1" applyFill="1" applyBorder="1" applyAlignment="1">
      <alignment horizontal="center" vertical="top" shrinkToFit="1"/>
    </xf>
    <xf numFmtId="184" fontId="27" fillId="0" borderId="204" xfId="6" applyFont="1" applyFill="1" applyBorder="1" applyAlignment="1">
      <alignment horizontal="center" vertical="top" shrinkToFit="1"/>
    </xf>
    <xf numFmtId="0" fontId="4" fillId="0" borderId="170" xfId="0" applyFont="1" applyFill="1" applyBorder="1" applyAlignment="1" applyProtection="1">
      <alignment horizontal="center" vertical="center"/>
    </xf>
    <xf numFmtId="0" fontId="4" fillId="0" borderId="171" xfId="0" applyFont="1" applyFill="1" applyBorder="1" applyAlignment="1" applyProtection="1">
      <alignment horizontal="center" vertical="center"/>
    </xf>
    <xf numFmtId="0" fontId="4" fillId="0" borderId="17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17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17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5" fillId="0" borderId="167" xfId="0" applyFont="1" applyFill="1" applyBorder="1" applyAlignment="1" applyProtection="1">
      <alignment horizontal="distributed" vertical="center"/>
    </xf>
    <xf numFmtId="49" fontId="11" fillId="0" borderId="178"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195" xfId="0" applyNumberFormat="1" applyFont="1" applyFill="1" applyBorder="1" applyAlignment="1" applyProtection="1">
      <alignment horizontal="center" vertical="center"/>
    </xf>
    <xf numFmtId="0" fontId="8" fillId="0" borderId="131" xfId="0" applyFont="1" applyFill="1" applyBorder="1" applyAlignment="1" applyProtection="1">
      <alignment horizontal="center" vertical="center"/>
    </xf>
    <xf numFmtId="0" fontId="3" fillId="0" borderId="131" xfId="0" applyFont="1" applyFill="1" applyBorder="1" applyAlignment="1" applyProtection="1">
      <alignment horizontal="center" vertical="center"/>
    </xf>
    <xf numFmtId="0" fontId="3" fillId="0" borderId="169" xfId="0" applyFont="1" applyFill="1" applyBorder="1" applyAlignment="1" applyProtection="1">
      <alignment horizontal="center" vertical="center"/>
    </xf>
    <xf numFmtId="0" fontId="12" fillId="0" borderId="170" xfId="0" applyFont="1" applyFill="1" applyBorder="1" applyAlignment="1" applyProtection="1">
      <alignment horizontal="left" vertical="center" wrapText="1"/>
    </xf>
    <xf numFmtId="0" fontId="12" fillId="0" borderId="171" xfId="0" applyFont="1" applyFill="1" applyBorder="1" applyAlignment="1" applyProtection="1">
      <alignment horizontal="left" vertical="center" wrapText="1"/>
    </xf>
    <xf numFmtId="0" fontId="12" fillId="0" borderId="172" xfId="0" applyFont="1" applyFill="1" applyBorder="1" applyAlignment="1" applyProtection="1">
      <alignment horizontal="left" vertical="center" wrapText="1"/>
    </xf>
    <xf numFmtId="0" fontId="12" fillId="0" borderId="173" xfId="0" applyFont="1" applyFill="1" applyBorder="1" applyAlignment="1" applyProtection="1">
      <alignment horizontal="left" vertical="center" wrapText="1"/>
    </xf>
    <xf numFmtId="0" fontId="4" fillId="0" borderId="128" xfId="0" applyFont="1" applyFill="1" applyBorder="1" applyAlignment="1" applyProtection="1">
      <alignment horizontal="center" vertical="center"/>
    </xf>
    <xf numFmtId="0" fontId="6" fillId="0" borderId="130" xfId="0" applyFont="1" applyFill="1" applyBorder="1" applyAlignment="1" applyProtection="1">
      <alignment horizontal="center" vertical="center"/>
    </xf>
    <xf numFmtId="0" fontId="3" fillId="0" borderId="127" xfId="0" applyFont="1" applyFill="1" applyBorder="1" applyAlignment="1" applyProtection="1">
      <alignment horizontal="center" vertical="center"/>
    </xf>
    <xf numFmtId="0" fontId="3" fillId="0" borderId="128"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55" xfId="0" applyFont="1" applyFill="1" applyBorder="1" applyAlignment="1" applyProtection="1">
      <alignment horizontal="center" vertical="center"/>
    </xf>
    <xf numFmtId="0" fontId="3" fillId="0" borderId="187" xfId="0" applyFont="1" applyFill="1" applyBorder="1" applyAlignment="1" applyProtection="1">
      <alignment horizontal="center" vertical="center"/>
    </xf>
    <xf numFmtId="0" fontId="3" fillId="0" borderId="186" xfId="0" applyFont="1" applyFill="1" applyBorder="1" applyAlignment="1" applyProtection="1">
      <alignment horizontal="center" vertical="center"/>
    </xf>
    <xf numFmtId="0" fontId="3" fillId="0" borderId="188" xfId="0" applyFont="1" applyFill="1" applyBorder="1" applyAlignment="1" applyProtection="1">
      <alignment horizontal="center" vertical="center"/>
    </xf>
    <xf numFmtId="0" fontId="12" fillId="0" borderId="127" xfId="1" applyNumberFormat="1" applyFont="1" applyFill="1" applyBorder="1" applyAlignment="1" applyProtection="1">
      <alignment vertical="center" shrinkToFit="1"/>
    </xf>
    <xf numFmtId="0" fontId="12" fillId="0" borderId="128" xfId="1" applyNumberFormat="1" applyFont="1" applyFill="1" applyBorder="1" applyAlignment="1" applyProtection="1">
      <alignment vertical="center" shrinkToFit="1"/>
    </xf>
    <xf numFmtId="179" fontId="0" fillId="0" borderId="155" xfId="0" applyNumberFormat="1" applyBorder="1" applyAlignment="1">
      <alignment vertical="center" shrinkToFit="1"/>
    </xf>
    <xf numFmtId="0" fontId="0" fillId="0" borderId="0" xfId="0" applyAlignment="1">
      <alignment vertical="center" shrinkToFit="1"/>
    </xf>
    <xf numFmtId="0" fontId="0" fillId="0" borderId="155" xfId="0" applyBorder="1" applyAlignment="1">
      <alignment vertical="center" shrinkToFi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177" fontId="12" fillId="0" borderId="0" xfId="0" applyNumberFormat="1" applyFont="1" applyFill="1" applyAlignment="1" applyProtection="1">
      <alignment horizontal="center" vertical="center"/>
    </xf>
    <xf numFmtId="49" fontId="12" fillId="0" borderId="0" xfId="0" applyNumberFormat="1" applyFont="1" applyFill="1" applyAlignment="1" applyProtection="1">
      <alignment horizontal="center" vertical="center"/>
    </xf>
    <xf numFmtId="3" fontId="11" fillId="0" borderId="127" xfId="0" applyNumberFormat="1" applyFont="1" applyFill="1" applyBorder="1" applyAlignment="1" applyProtection="1">
      <alignment horizontal="center" vertical="center"/>
    </xf>
    <xf numFmtId="0" fontId="11" fillId="0" borderId="133" xfId="0" applyNumberFormat="1" applyFont="1" applyFill="1" applyBorder="1" applyAlignment="1" applyProtection="1">
      <alignment horizontal="center" vertical="center"/>
    </xf>
    <xf numFmtId="0" fontId="11" fillId="0" borderId="187" xfId="0" applyNumberFormat="1" applyFont="1" applyFill="1" applyBorder="1" applyAlignment="1" applyProtection="1">
      <alignment horizontal="center" vertical="center"/>
    </xf>
    <xf numFmtId="0" fontId="11" fillId="0" borderId="3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8" fillId="0" borderId="121" xfId="0" applyFont="1" applyFill="1" applyBorder="1" applyAlignment="1" applyProtection="1">
      <alignment horizontal="center" vertical="center" wrapText="1"/>
    </xf>
    <xf numFmtId="0" fontId="9" fillId="0" borderId="122" xfId="0" applyFont="1" applyFill="1" applyBorder="1" applyAlignment="1" applyProtection="1">
      <alignment horizontal="center" vertical="center" wrapText="1"/>
    </xf>
    <xf numFmtId="0" fontId="9" fillId="0" borderId="123" xfId="0" applyFont="1" applyFill="1" applyBorder="1" applyAlignment="1" applyProtection="1">
      <alignment horizontal="center" vertical="center" wrapText="1"/>
    </xf>
    <xf numFmtId="0" fontId="9" fillId="0" borderId="124" xfId="0" applyFont="1" applyFill="1" applyBorder="1" applyAlignment="1" applyProtection="1">
      <alignment horizontal="center" vertical="center" wrapText="1"/>
    </xf>
    <xf numFmtId="0" fontId="9" fillId="0" borderId="125" xfId="0" applyFont="1" applyFill="1" applyBorder="1" applyAlignment="1" applyProtection="1">
      <alignment horizontal="center" vertical="center" wrapText="1"/>
    </xf>
    <xf numFmtId="0" fontId="9" fillId="0" borderId="126" xfId="0" applyFont="1" applyFill="1" applyBorder="1" applyAlignment="1" applyProtection="1">
      <alignment horizontal="center" vertical="center" wrapText="1"/>
    </xf>
    <xf numFmtId="0" fontId="28" fillId="4" borderId="121" xfId="5" applyFill="1" applyBorder="1"/>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164" xfId="0" applyFont="1" applyFill="1" applyBorder="1" applyAlignment="1" applyProtection="1">
      <alignment horizontal="center" vertical="center"/>
    </xf>
    <xf numFmtId="49" fontId="11" fillId="0" borderId="165" xfId="0" applyNumberFormat="1" applyFont="1" applyFill="1" applyBorder="1" applyAlignment="1" applyProtection="1">
      <alignment horizontal="center" vertical="center"/>
    </xf>
    <xf numFmtId="0" fontId="11" fillId="0" borderId="165" xfId="0" applyNumberFormat="1" applyFont="1" applyFill="1" applyBorder="1" applyAlignment="1" applyProtection="1">
      <alignment horizontal="center" vertical="center"/>
    </xf>
    <xf numFmtId="49" fontId="11" fillId="0" borderId="168" xfId="0" applyNumberFormat="1" applyFont="1" applyFill="1" applyBorder="1" applyAlignment="1" applyProtection="1">
      <alignment horizontal="center" vertical="center"/>
    </xf>
    <xf numFmtId="0" fontId="11" fillId="0" borderId="168"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11" fillId="0" borderId="166" xfId="0" applyNumberFormat="1" applyFont="1" applyFill="1" applyBorder="1" applyAlignment="1" applyProtection="1">
      <alignment horizontal="center" vertical="center"/>
    </xf>
    <xf numFmtId="0" fontId="11" fillId="0" borderId="166" xfId="0" applyNumberFormat="1" applyFont="1" applyFill="1" applyBorder="1" applyAlignment="1" applyProtection="1">
      <alignment horizontal="center" vertical="center"/>
    </xf>
    <xf numFmtId="49" fontId="11" fillId="0" borderId="167" xfId="0" applyNumberFormat="1" applyFont="1" applyFill="1" applyBorder="1" applyAlignment="1" applyProtection="1">
      <alignment horizontal="center" vertical="center"/>
    </xf>
    <xf numFmtId="0" fontId="11" fillId="0" borderId="167" xfId="0" applyNumberFormat="1" applyFont="1" applyFill="1" applyBorder="1" applyAlignment="1" applyProtection="1">
      <alignment horizontal="center" vertical="center"/>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1" fillId="0" borderId="186" xfId="0" applyFont="1" applyFill="1" applyBorder="1" applyAlignment="1" applyProtection="1">
      <alignment horizontal="center" vertical="center"/>
    </xf>
    <xf numFmtId="0" fontId="6" fillId="0" borderId="31" xfId="0" applyFont="1" applyFill="1" applyBorder="1" applyAlignment="1" applyProtection="1">
      <alignment horizontal="distributed" vertical="center" wrapText="1" justifyLastLine="1"/>
    </xf>
    <xf numFmtId="0" fontId="6" fillId="0" borderId="1" xfId="0" applyFont="1" applyFill="1" applyBorder="1" applyAlignment="1" applyProtection="1">
      <alignment horizontal="distributed" vertical="center" wrapText="1" justifyLastLine="1"/>
    </xf>
    <xf numFmtId="0" fontId="6" fillId="0" borderId="32" xfId="0" applyFont="1" applyFill="1" applyBorder="1" applyAlignment="1" applyProtection="1">
      <alignment horizontal="distributed" vertical="center" wrapText="1" justifyLastLine="1"/>
    </xf>
    <xf numFmtId="0" fontId="6" fillId="0" borderId="3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34" xfId="0" applyFont="1" applyFill="1" applyBorder="1" applyAlignment="1" applyProtection="1">
      <alignment horizontal="distributed" vertical="center" wrapText="1" justifyLastLine="1"/>
    </xf>
    <xf numFmtId="0" fontId="4" fillId="0" borderId="3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5" fillId="0" borderId="186" xfId="0" applyFont="1" applyFill="1" applyBorder="1" applyAlignment="1" applyProtection="1">
      <alignment horizontal="center" vertical="center"/>
    </xf>
    <xf numFmtId="0" fontId="11" fillId="0" borderId="186" xfId="0" applyFont="1" applyFill="1" applyBorder="1" applyAlignment="1" applyProtection="1">
      <alignment horizontal="left" vertical="center" shrinkToFit="1"/>
    </xf>
    <xf numFmtId="0" fontId="4" fillId="0" borderId="1" xfId="0" applyFont="1" applyFill="1" applyBorder="1" applyAlignment="1" applyProtection="1">
      <alignment horizontal="distributed" vertical="center" justifyLastLine="1"/>
    </xf>
    <xf numFmtId="0" fontId="4" fillId="0" borderId="2" xfId="0" applyFont="1" applyFill="1" applyBorder="1" applyAlignment="1" applyProtection="1">
      <alignment horizontal="distributed" vertical="center" justifyLastLine="1"/>
    </xf>
    <xf numFmtId="0" fontId="15" fillId="0" borderId="36" xfId="0" applyFont="1" applyFill="1" applyBorder="1" applyAlignment="1" applyProtection="1">
      <alignment horizontal="distributed" vertical="center" wrapText="1"/>
    </xf>
    <xf numFmtId="0" fontId="15" fillId="0" borderId="42" xfId="0" applyFont="1" applyFill="1" applyBorder="1" applyAlignment="1" applyProtection="1">
      <alignment horizontal="distributed" vertical="center" wrapText="1"/>
    </xf>
    <xf numFmtId="0" fontId="15" fillId="0" borderId="43" xfId="0" applyFont="1" applyFill="1" applyBorder="1" applyAlignment="1" applyProtection="1">
      <alignment horizontal="distributed" vertical="center" wrapText="1"/>
    </xf>
    <xf numFmtId="0" fontId="15" fillId="0" borderId="22" xfId="0" applyFont="1" applyFill="1" applyBorder="1" applyAlignment="1" applyProtection="1">
      <alignment horizontal="distributed" vertical="center" wrapText="1"/>
    </xf>
    <xf numFmtId="0" fontId="15" fillId="0" borderId="39" xfId="0" applyFont="1" applyFill="1" applyBorder="1" applyAlignment="1" applyProtection="1">
      <alignment horizontal="distributed" vertical="center" wrapText="1"/>
    </xf>
    <xf numFmtId="0" fontId="15" fillId="0" borderId="44" xfId="0" applyFont="1" applyFill="1" applyBorder="1" applyAlignment="1" applyProtection="1">
      <alignment horizontal="distributed" vertical="center" wrapText="1"/>
    </xf>
    <xf numFmtId="0" fontId="11" fillId="0" borderId="186" xfId="0" applyFont="1" applyFill="1" applyBorder="1" applyAlignment="1" applyProtection="1">
      <alignment vertical="center" shrinkToFit="1"/>
    </xf>
    <xf numFmtId="0" fontId="9" fillId="0" borderId="0" xfId="0" applyFont="1" applyFill="1" applyBorder="1" applyAlignment="1" applyProtection="1">
      <alignment horizontal="distributed" vertical="center"/>
    </xf>
    <xf numFmtId="0" fontId="9" fillId="0" borderId="186" xfId="0" applyFont="1" applyFill="1" applyBorder="1" applyAlignment="1" applyProtection="1">
      <alignment horizontal="distributed" vertical="center"/>
    </xf>
    <xf numFmtId="49" fontId="11" fillId="0" borderId="130"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3" fontId="11" fillId="0" borderId="128" xfId="0" applyNumberFormat="1" applyFont="1" applyFill="1" applyBorder="1" applyAlignment="1" applyProtection="1">
      <alignment horizontal="center" vertical="center"/>
    </xf>
    <xf numFmtId="3" fontId="11" fillId="0" borderId="133"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87" xfId="0" applyNumberFormat="1" applyFont="1" applyFill="1" applyBorder="1" applyAlignment="1" applyProtection="1">
      <alignment horizontal="center" vertical="center"/>
    </xf>
    <xf numFmtId="3" fontId="11" fillId="0" borderId="186"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wrapText="1"/>
    </xf>
    <xf numFmtId="0" fontId="0" fillId="0" borderId="155" xfId="0" applyFill="1" applyBorder="1" applyAlignment="1" applyProtection="1"/>
    <xf numFmtId="0" fontId="0" fillId="0" borderId="187" xfId="0" applyFill="1" applyBorder="1" applyAlignment="1" applyProtection="1"/>
    <xf numFmtId="0" fontId="0" fillId="0" borderId="188" xfId="0" applyFill="1" applyBorder="1" applyAlignment="1" applyProtection="1"/>
    <xf numFmtId="0" fontId="10" fillId="3" borderId="0" xfId="0" applyFont="1" applyFill="1" applyBorder="1" applyAlignment="1" applyProtection="1">
      <alignment horizontal="center" vertical="center"/>
      <protection locked="0"/>
    </xf>
    <xf numFmtId="0" fontId="10" fillId="3" borderId="186"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xf>
    <xf numFmtId="0" fontId="10" fillId="3" borderId="186" xfId="0" applyFont="1" applyFill="1" applyBorder="1" applyAlignment="1" applyProtection="1">
      <alignment horizontal="center" vertical="center"/>
    </xf>
    <xf numFmtId="38" fontId="11" fillId="2" borderId="55" xfId="1" applyFont="1" applyFill="1" applyBorder="1" applyAlignment="1" applyProtection="1">
      <alignment horizontal="right" vertical="center"/>
      <protection locked="0"/>
    </xf>
    <xf numFmtId="38" fontId="11" fillId="2" borderId="56" xfId="1" applyFont="1" applyFill="1" applyBorder="1" applyAlignment="1" applyProtection="1">
      <alignment horizontal="right" vertical="center"/>
      <protection locked="0"/>
    </xf>
    <xf numFmtId="38" fontId="11" fillId="2" borderId="57" xfId="1" applyFont="1" applyFill="1" applyBorder="1" applyAlignment="1" applyProtection="1">
      <alignment horizontal="right" vertical="center"/>
      <protection locked="0"/>
    </xf>
    <xf numFmtId="38" fontId="11" fillId="2" borderId="58" xfId="1" applyFont="1" applyFill="1" applyBorder="1" applyAlignment="1" applyProtection="1">
      <alignment horizontal="right" vertical="center"/>
      <protection locked="0"/>
    </xf>
    <xf numFmtId="38" fontId="11" fillId="2" borderId="59" xfId="1" applyFont="1" applyFill="1" applyBorder="1" applyAlignment="1" applyProtection="1">
      <alignment horizontal="right" vertical="center"/>
      <protection locked="0"/>
    </xf>
    <xf numFmtId="38" fontId="11" fillId="2" borderId="60" xfId="1" applyFont="1" applyFill="1" applyBorder="1" applyAlignment="1" applyProtection="1">
      <alignment horizontal="right" vertical="center"/>
      <protection locked="0"/>
    </xf>
    <xf numFmtId="0" fontId="3" fillId="0" borderId="3" xfId="0" applyFont="1" applyFill="1" applyBorder="1" applyAlignment="1">
      <alignment horizontal="center" vertical="top"/>
    </xf>
    <xf numFmtId="183" fontId="12" fillId="2" borderId="17" xfId="0" applyNumberFormat="1" applyFont="1" applyFill="1" applyBorder="1" applyAlignment="1" applyProtection="1">
      <alignment horizontal="center" vertical="center" shrinkToFit="1"/>
      <protection locked="0"/>
    </xf>
    <xf numFmtId="183" fontId="12" fillId="2" borderId="7" xfId="0" applyNumberFormat="1" applyFont="1" applyFill="1" applyBorder="1" applyAlignment="1" applyProtection="1">
      <alignment horizontal="center" vertical="center" shrinkToFit="1"/>
      <protection locked="0"/>
    </xf>
    <xf numFmtId="183" fontId="12" fillId="2" borderId="6" xfId="0" applyNumberFormat="1" applyFont="1" applyFill="1" applyBorder="1" applyAlignment="1" applyProtection="1">
      <alignment horizontal="center" vertical="center" shrinkToFit="1"/>
      <protection locked="0"/>
    </xf>
    <xf numFmtId="183" fontId="12" fillId="2" borderId="47" xfId="0" applyNumberFormat="1" applyFont="1" applyFill="1" applyBorder="1" applyAlignment="1" applyProtection="1">
      <alignment horizontal="center" vertical="center" shrinkToFit="1"/>
      <protection locked="0"/>
    </xf>
    <xf numFmtId="183" fontId="12" fillId="2" borderId="3" xfId="0" applyNumberFormat="1" applyFont="1" applyFill="1" applyBorder="1" applyAlignment="1" applyProtection="1">
      <alignment horizontal="center" vertical="center" shrinkToFit="1"/>
      <protection locked="0"/>
    </xf>
    <xf numFmtId="183" fontId="12" fillId="2" borderId="8" xfId="0" applyNumberFormat="1" applyFont="1" applyFill="1" applyBorder="1" applyAlignment="1" applyProtection="1">
      <alignment horizontal="center" vertical="center" shrinkToFit="1"/>
      <protection locked="0"/>
    </xf>
    <xf numFmtId="0" fontId="16" fillId="0" borderId="55" xfId="0" applyFont="1" applyFill="1" applyBorder="1" applyAlignment="1">
      <alignment horizontal="center" vertical="top"/>
    </xf>
    <xf numFmtId="0" fontId="16" fillId="0" borderId="57" xfId="0" applyFont="1" applyFill="1" applyBorder="1" applyAlignment="1">
      <alignment horizontal="center" vertical="top"/>
    </xf>
    <xf numFmtId="0" fontId="16" fillId="0" borderId="58" xfId="0" applyFont="1" applyFill="1" applyBorder="1" applyAlignment="1">
      <alignment horizontal="center" vertical="top"/>
    </xf>
    <xf numFmtId="0" fontId="16" fillId="0" borderId="60" xfId="0" applyFont="1" applyFill="1" applyBorder="1" applyAlignment="1">
      <alignment horizontal="center" vertical="top"/>
    </xf>
    <xf numFmtId="38" fontId="18" fillId="0" borderId="5" xfId="1" applyFont="1" applyFill="1" applyBorder="1" applyAlignment="1">
      <alignment horizontal="center" vertical="top"/>
    </xf>
    <xf numFmtId="38" fontId="18" fillId="0" borderId="4" xfId="1" applyFont="1" applyFill="1" applyBorder="1" applyAlignment="1">
      <alignment horizontal="center" vertical="top"/>
    </xf>
    <xf numFmtId="0" fontId="4" fillId="0" borderId="1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38" fontId="16" fillId="0" borderId="86" xfId="1" applyFont="1" applyFill="1" applyBorder="1" applyAlignment="1">
      <alignment horizontal="center" vertical="top"/>
    </xf>
    <xf numFmtId="38" fontId="18" fillId="0" borderId="87" xfId="1" applyFont="1" applyFill="1" applyBorder="1" applyAlignment="1">
      <alignment horizontal="center" vertical="top"/>
    </xf>
    <xf numFmtId="0" fontId="16" fillId="3" borderId="0" xfId="0" applyFont="1" applyFill="1" applyAlignment="1" applyProtection="1">
      <alignment horizontal="center" vertical="top" textRotation="255"/>
    </xf>
    <xf numFmtId="0" fontId="15" fillId="3" borderId="77" xfId="0" applyFont="1" applyFill="1" applyBorder="1" applyAlignment="1" applyProtection="1">
      <alignment horizontal="left" vertical="center"/>
    </xf>
    <xf numFmtId="0" fontId="15" fillId="3" borderId="84" xfId="0" applyFont="1" applyFill="1" applyBorder="1" applyAlignment="1" applyProtection="1">
      <alignment horizontal="left" vertical="center"/>
    </xf>
    <xf numFmtId="38" fontId="15" fillId="3" borderId="77" xfId="1" applyFont="1" applyFill="1" applyBorder="1" applyAlignment="1" applyProtection="1">
      <alignment horizontal="center" vertical="center" wrapText="1"/>
    </xf>
    <xf numFmtId="38" fontId="15" fillId="3" borderId="85" xfId="1" applyFont="1" applyFill="1" applyBorder="1" applyAlignment="1" applyProtection="1">
      <alignment horizontal="center" vertical="center" wrapText="1"/>
    </xf>
    <xf numFmtId="38" fontId="11" fillId="3" borderId="17" xfId="1" applyFont="1" applyFill="1" applyBorder="1" applyAlignment="1" applyProtection="1">
      <alignment horizontal="right" vertical="center"/>
    </xf>
    <xf numFmtId="38" fontId="11" fillId="3" borderId="7" xfId="1" applyFont="1" applyFill="1" applyBorder="1" applyAlignment="1" applyProtection="1">
      <alignment horizontal="right" vertical="center"/>
    </xf>
    <xf numFmtId="38" fontId="11" fillId="3" borderId="47" xfId="1" applyFont="1" applyFill="1" applyBorder="1" applyAlignment="1" applyProtection="1">
      <alignment horizontal="right" vertical="center"/>
    </xf>
    <xf numFmtId="38" fontId="11" fillId="3" borderId="3" xfId="1" applyFont="1" applyFill="1" applyBorder="1" applyAlignment="1" applyProtection="1">
      <alignment horizontal="right" vertical="center"/>
    </xf>
    <xf numFmtId="0" fontId="6" fillId="3" borderId="77"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47"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183" fontId="12" fillId="3" borderId="17" xfId="0" applyNumberFormat="1" applyFont="1" applyFill="1" applyBorder="1" applyAlignment="1" applyProtection="1">
      <alignment horizontal="center" vertical="center" shrinkToFit="1"/>
    </xf>
    <xf numFmtId="183" fontId="12" fillId="3" borderId="7" xfId="0" applyNumberFormat="1" applyFont="1" applyFill="1" applyBorder="1" applyAlignment="1" applyProtection="1">
      <alignment horizontal="center" vertical="center" shrinkToFit="1"/>
    </xf>
    <xf numFmtId="183" fontId="12" fillId="3" borderId="6" xfId="0" applyNumberFormat="1" applyFont="1" applyFill="1" applyBorder="1" applyAlignment="1" applyProtection="1">
      <alignment horizontal="center" vertical="center" shrinkToFit="1"/>
    </xf>
    <xf numFmtId="183" fontId="12" fillId="3" borderId="47" xfId="0" applyNumberFormat="1" applyFont="1" applyFill="1" applyBorder="1" applyAlignment="1" applyProtection="1">
      <alignment horizontal="center" vertical="center" shrinkToFit="1"/>
    </xf>
    <xf numFmtId="183" fontId="12" fillId="3" borderId="3" xfId="0" applyNumberFormat="1" applyFont="1" applyFill="1" applyBorder="1" applyAlignment="1" applyProtection="1">
      <alignment horizontal="center" vertical="center" shrinkToFit="1"/>
    </xf>
    <xf numFmtId="183" fontId="12" fillId="3" borderId="8" xfId="0" applyNumberFormat="1" applyFont="1" applyFill="1" applyBorder="1" applyAlignment="1" applyProtection="1">
      <alignment horizontal="center" vertical="center" shrinkToFit="1"/>
    </xf>
    <xf numFmtId="0" fontId="3" fillId="3" borderId="89" xfId="0" applyFont="1" applyFill="1" applyBorder="1" applyAlignment="1" applyProtection="1">
      <alignment horizontal="center" vertical="center"/>
    </xf>
    <xf numFmtId="0" fontId="3" fillId="3" borderId="90" xfId="0" applyFont="1" applyFill="1" applyBorder="1" applyAlignment="1" applyProtection="1">
      <alignment horizontal="center" vertical="center"/>
    </xf>
    <xf numFmtId="0" fontId="3" fillId="3" borderId="91" xfId="0" applyFont="1" applyFill="1" applyBorder="1" applyAlignment="1" applyProtection="1">
      <alignment horizontal="center" vertical="center"/>
    </xf>
    <xf numFmtId="38" fontId="11" fillId="3" borderId="156" xfId="1" applyFont="1" applyFill="1" applyBorder="1" applyAlignment="1" applyProtection="1">
      <alignment horizontal="right" vertical="center"/>
    </xf>
    <xf numFmtId="38" fontId="11" fillId="3" borderId="153" xfId="1" applyFont="1" applyFill="1" applyBorder="1" applyAlignment="1" applyProtection="1">
      <alignment horizontal="right" vertical="center"/>
    </xf>
    <xf numFmtId="38" fontId="11" fillId="3" borderId="154" xfId="1" applyFont="1" applyFill="1" applyBorder="1" applyAlignment="1" applyProtection="1">
      <alignment horizontal="right" vertical="center"/>
    </xf>
    <xf numFmtId="38" fontId="16" fillId="3" borderId="86" xfId="1" applyFont="1" applyFill="1" applyBorder="1" applyAlignment="1" applyProtection="1">
      <alignment horizontal="center" vertical="top"/>
    </xf>
    <xf numFmtId="38" fontId="18" fillId="3" borderId="87" xfId="1" applyFont="1" applyFill="1" applyBorder="1" applyAlignment="1" applyProtection="1">
      <alignment horizontal="center" vertical="top"/>
    </xf>
    <xf numFmtId="38" fontId="18" fillId="3" borderId="5" xfId="1" applyFont="1" applyFill="1" applyBorder="1" applyAlignment="1" applyProtection="1">
      <alignment horizontal="center" vertical="top"/>
    </xf>
    <xf numFmtId="38" fontId="18" fillId="3" borderId="4" xfId="1" applyFont="1" applyFill="1" applyBorder="1" applyAlignment="1" applyProtection="1">
      <alignment horizontal="center" vertical="top"/>
    </xf>
    <xf numFmtId="0" fontId="4" fillId="3" borderId="17"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8" xfId="0" applyFill="1" applyBorder="1" applyAlignment="1" applyProtection="1">
      <alignment horizontal="center" vertical="center"/>
    </xf>
    <xf numFmtId="0" fontId="16" fillId="3" borderId="0" xfId="0" applyFont="1" applyFill="1" applyBorder="1" applyAlignment="1" applyProtection="1">
      <alignment horizontal="center" vertical="top" textRotation="255"/>
    </xf>
    <xf numFmtId="0" fontId="17" fillId="3" borderId="17" xfId="0" applyFont="1" applyFill="1" applyBorder="1" applyAlignment="1" applyProtection="1">
      <alignment vertical="center" wrapText="1"/>
    </xf>
    <xf numFmtId="0" fontId="17" fillId="3" borderId="7" xfId="0" applyFont="1" applyFill="1" applyBorder="1" applyAlignment="1" applyProtection="1">
      <alignment vertical="center" wrapText="1"/>
    </xf>
    <xf numFmtId="0" fontId="17" fillId="3" borderId="6" xfId="0" applyFont="1" applyFill="1" applyBorder="1" applyAlignment="1" applyProtection="1">
      <alignment vertical="center" wrapText="1"/>
    </xf>
    <xf numFmtId="0" fontId="17" fillId="3" borderId="47" xfId="0" applyFont="1" applyFill="1" applyBorder="1" applyAlignment="1" applyProtection="1">
      <alignment vertical="center" wrapText="1"/>
    </xf>
    <xf numFmtId="0" fontId="17" fillId="3" borderId="3" xfId="0" applyFont="1" applyFill="1" applyBorder="1" applyAlignment="1" applyProtection="1">
      <alignment vertical="center" wrapText="1"/>
    </xf>
    <xf numFmtId="0" fontId="17" fillId="3" borderId="8" xfId="0" applyFont="1" applyFill="1" applyBorder="1" applyAlignment="1" applyProtection="1">
      <alignment vertical="center" wrapText="1"/>
    </xf>
    <xf numFmtId="0" fontId="17" fillId="3" borderId="66" xfId="0" applyFont="1" applyFill="1" applyBorder="1" applyAlignment="1" applyProtection="1">
      <alignment horizontal="left" vertical="center" wrapText="1"/>
    </xf>
    <xf numFmtId="0" fontId="17" fillId="3" borderId="56" xfId="0" applyFont="1" applyFill="1" applyBorder="1" applyAlignment="1" applyProtection="1">
      <alignment horizontal="left" vertical="center" wrapText="1"/>
    </xf>
    <xf numFmtId="0" fontId="17" fillId="3" borderId="67" xfId="0" applyFont="1" applyFill="1" applyBorder="1" applyAlignment="1" applyProtection="1">
      <alignment horizontal="left" vertical="center" wrapText="1"/>
    </xf>
    <xf numFmtId="0" fontId="17" fillId="3" borderId="68" xfId="0" applyFont="1" applyFill="1" applyBorder="1" applyAlignment="1" applyProtection="1">
      <alignment horizontal="left" vertical="center" wrapText="1"/>
    </xf>
    <xf numFmtId="0" fontId="17" fillId="3" borderId="59" xfId="0" applyFont="1" applyFill="1" applyBorder="1" applyAlignment="1" applyProtection="1">
      <alignment horizontal="left" vertical="center" wrapText="1"/>
    </xf>
    <xf numFmtId="0" fontId="17" fillId="3" borderId="69" xfId="0" applyFont="1" applyFill="1" applyBorder="1" applyAlignment="1" applyProtection="1">
      <alignment horizontal="left" vertical="center" wrapText="1"/>
    </xf>
    <xf numFmtId="0" fontId="16" fillId="3" borderId="17" xfId="0" applyFont="1" applyFill="1" applyBorder="1" applyAlignment="1" applyProtection="1">
      <alignment horizontal="center" vertical="top"/>
    </xf>
    <xf numFmtId="0" fontId="16" fillId="3" borderId="47" xfId="0" applyFont="1" applyFill="1" applyBorder="1" applyAlignment="1" applyProtection="1">
      <alignment horizontal="center" vertical="top"/>
    </xf>
    <xf numFmtId="0" fontId="16" fillId="3" borderId="70" xfId="0" applyFont="1" applyFill="1" applyBorder="1" applyAlignment="1" applyProtection="1">
      <alignment horizontal="center" vertical="top"/>
    </xf>
    <xf numFmtId="0" fontId="16" fillId="3" borderId="71" xfId="0" applyFont="1" applyFill="1" applyBorder="1" applyAlignment="1" applyProtection="1">
      <alignment horizontal="center" vertical="top"/>
    </xf>
    <xf numFmtId="38" fontId="11" fillId="3" borderId="55" xfId="1" applyFont="1" applyFill="1" applyBorder="1" applyAlignment="1" applyProtection="1">
      <alignment horizontal="right" vertical="center"/>
    </xf>
    <xf numFmtId="38" fontId="11" fillId="3" borderId="56" xfId="1" applyFont="1" applyFill="1" applyBorder="1" applyAlignment="1" applyProtection="1">
      <alignment horizontal="right" vertical="center"/>
    </xf>
    <xf numFmtId="38" fontId="11" fillId="3" borderId="57" xfId="1" applyFont="1" applyFill="1" applyBorder="1" applyAlignment="1" applyProtection="1">
      <alignment horizontal="right" vertical="center"/>
    </xf>
    <xf numFmtId="38" fontId="11" fillId="3" borderId="58" xfId="1" applyFont="1" applyFill="1" applyBorder="1" applyAlignment="1" applyProtection="1">
      <alignment horizontal="right" vertical="center"/>
    </xf>
    <xf numFmtId="38" fontId="11" fillId="3" borderId="59" xfId="1" applyFont="1" applyFill="1" applyBorder="1" applyAlignment="1" applyProtection="1">
      <alignment horizontal="right" vertical="center"/>
    </xf>
    <xf numFmtId="38" fontId="11" fillId="3" borderId="60" xfId="1" applyFont="1" applyFill="1" applyBorder="1" applyAlignment="1" applyProtection="1">
      <alignment horizontal="right" vertical="center"/>
    </xf>
    <xf numFmtId="0" fontId="3" fillId="3" borderId="3" xfId="0" applyFont="1" applyFill="1" applyBorder="1" applyAlignment="1" applyProtection="1">
      <alignment horizontal="center" vertical="top"/>
    </xf>
    <xf numFmtId="38" fontId="11" fillId="3" borderId="88" xfId="1" applyFont="1" applyFill="1" applyBorder="1" applyAlignment="1" applyProtection="1">
      <alignment horizontal="right" vertical="center"/>
    </xf>
    <xf numFmtId="38" fontId="11" fillId="3" borderId="203" xfId="1" applyFont="1" applyFill="1" applyBorder="1" applyAlignment="1" applyProtection="1">
      <alignment horizontal="right" vertical="center"/>
    </xf>
    <xf numFmtId="38" fontId="11" fillId="3" borderId="186" xfId="1" applyFont="1" applyFill="1" applyBorder="1" applyAlignment="1" applyProtection="1">
      <alignment horizontal="right" vertical="center"/>
    </xf>
    <xf numFmtId="0" fontId="3" fillId="3" borderId="53" xfId="0" applyFont="1" applyFill="1" applyBorder="1" applyAlignment="1" applyProtection="1">
      <alignment horizontal="center" vertical="top"/>
    </xf>
    <xf numFmtId="0" fontId="3" fillId="3" borderId="54" xfId="0" applyFont="1" applyFill="1" applyBorder="1" applyAlignment="1" applyProtection="1">
      <alignment horizontal="center" vertical="top"/>
    </xf>
    <xf numFmtId="0" fontId="3" fillId="3" borderId="156" xfId="0" applyFont="1" applyFill="1" applyBorder="1" applyAlignment="1" applyProtection="1">
      <alignment horizontal="center"/>
    </xf>
    <xf numFmtId="0" fontId="3" fillId="3" borderId="154" xfId="0" applyFont="1" applyFill="1" applyBorder="1" applyAlignment="1" applyProtection="1">
      <alignment horizontal="center"/>
    </xf>
    <xf numFmtId="0" fontId="16" fillId="3" borderId="0" xfId="0" applyFont="1" applyFill="1" applyBorder="1" applyAlignment="1" applyProtection="1">
      <alignment horizontal="center" vertical="top"/>
    </xf>
    <xf numFmtId="0" fontId="16" fillId="3" borderId="92" xfId="0" applyFont="1" applyFill="1" applyBorder="1" applyAlignment="1" applyProtection="1">
      <alignment horizontal="center" vertical="top"/>
    </xf>
    <xf numFmtId="0" fontId="16" fillId="3" borderId="186" xfId="0" applyFont="1" applyFill="1" applyBorder="1" applyAlignment="1" applyProtection="1">
      <alignment horizontal="center" vertical="top"/>
    </xf>
    <xf numFmtId="0" fontId="16" fillId="3" borderId="202" xfId="0" applyFont="1" applyFill="1" applyBorder="1" applyAlignment="1" applyProtection="1">
      <alignment horizontal="center" vertical="top"/>
    </xf>
    <xf numFmtId="0" fontId="16" fillId="3" borderId="93"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92" xfId="0" applyFont="1" applyFill="1" applyBorder="1" applyAlignment="1" applyProtection="1">
      <alignment horizontal="center" vertical="center"/>
    </xf>
    <xf numFmtId="38" fontId="16" fillId="3" borderId="155" xfId="1" applyFont="1" applyFill="1" applyBorder="1" applyAlignment="1" applyProtection="1">
      <alignment horizontal="center" vertical="top"/>
    </xf>
    <xf numFmtId="38" fontId="18" fillId="3" borderId="188" xfId="1" applyFont="1" applyFill="1" applyBorder="1" applyAlignment="1" applyProtection="1">
      <alignment horizontal="center" vertical="top"/>
    </xf>
    <xf numFmtId="0" fontId="6" fillId="3" borderId="203" xfId="0" applyFont="1" applyFill="1" applyBorder="1" applyAlignment="1" applyProtection="1">
      <alignment horizontal="center" vertical="center"/>
    </xf>
    <xf numFmtId="0" fontId="6" fillId="3" borderId="186" xfId="0" applyFont="1" applyFill="1" applyBorder="1" applyAlignment="1" applyProtection="1">
      <alignment horizontal="center" vertical="center"/>
    </xf>
    <xf numFmtId="0" fontId="6" fillId="3" borderId="202" xfId="0" applyFont="1" applyFill="1" applyBorder="1" applyAlignment="1" applyProtection="1">
      <alignment horizontal="center" vertical="center"/>
    </xf>
    <xf numFmtId="0" fontId="5" fillId="3" borderId="0" xfId="0" applyFont="1" applyFill="1" applyAlignment="1" applyProtection="1">
      <alignment horizontal="left" vertical="center"/>
    </xf>
    <xf numFmtId="0" fontId="6" fillId="3" borderId="128" xfId="0" applyNumberFormat="1" applyFont="1" applyFill="1" applyBorder="1" applyAlignment="1" applyProtection="1">
      <alignment horizontal="right" vertical="center"/>
    </xf>
    <xf numFmtId="0" fontId="6" fillId="3" borderId="186" xfId="0" applyFont="1" applyFill="1" applyBorder="1" applyAlignment="1" applyProtection="1">
      <alignment horizontal="center"/>
    </xf>
    <xf numFmtId="0" fontId="13" fillId="3" borderId="0" xfId="0" applyFont="1" applyFill="1" applyBorder="1" applyAlignment="1" applyProtection="1">
      <alignment horizontal="left" wrapText="1"/>
    </xf>
    <xf numFmtId="0" fontId="13" fillId="3" borderId="186" xfId="0" applyFont="1" applyFill="1" applyBorder="1" applyAlignment="1" applyProtection="1">
      <alignment horizontal="left" wrapText="1"/>
    </xf>
    <xf numFmtId="0" fontId="6" fillId="3" borderId="186" xfId="0" applyFont="1" applyFill="1" applyBorder="1" applyAlignment="1" applyProtection="1">
      <alignment horizontal="distributed" vertical="center"/>
    </xf>
    <xf numFmtId="0" fontId="6" fillId="3" borderId="128" xfId="0" applyNumberFormat="1" applyFont="1" applyFill="1" applyBorder="1" applyAlignment="1" applyProtection="1">
      <alignment horizontal="center" vertical="center"/>
    </xf>
    <xf numFmtId="178" fontId="19" fillId="3" borderId="128" xfId="0" applyNumberFormat="1" applyFont="1" applyFill="1" applyBorder="1" applyAlignment="1" applyProtection="1">
      <alignment horizontal="left" vertical="center"/>
    </xf>
    <xf numFmtId="0" fontId="19" fillId="3" borderId="128"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left" vertical="center"/>
    </xf>
    <xf numFmtId="0" fontId="6" fillId="3" borderId="0" xfId="0" applyNumberFormat="1" applyFont="1" applyFill="1" applyAlignment="1" applyProtection="1">
      <alignment horizontal="right" vertical="center"/>
    </xf>
    <xf numFmtId="49" fontId="19" fillId="3" borderId="0" xfId="0" applyNumberFormat="1" applyFont="1" applyFill="1" applyAlignment="1" applyProtection="1">
      <alignment horizontal="right" vertical="center"/>
    </xf>
    <xf numFmtId="49" fontId="19" fillId="3" borderId="0" xfId="0" applyNumberFormat="1" applyFont="1" applyFill="1" applyAlignment="1" applyProtection="1">
      <alignment horizontal="center" vertical="center"/>
    </xf>
    <xf numFmtId="49" fontId="19" fillId="3" borderId="0" xfId="0" applyNumberFormat="1" applyFont="1" applyFill="1" applyAlignment="1" applyProtection="1">
      <alignment horizontal="left" vertical="center"/>
    </xf>
    <xf numFmtId="0" fontId="19" fillId="3" borderId="0" xfId="0" applyNumberFormat="1" applyFont="1" applyFill="1" applyAlignment="1" applyProtection="1">
      <alignment horizontal="left" vertical="center"/>
    </xf>
    <xf numFmtId="0" fontId="11" fillId="3" borderId="0" xfId="0" applyFont="1" applyFill="1" applyAlignment="1" applyProtection="1">
      <alignment horizontal="center"/>
    </xf>
    <xf numFmtId="0" fontId="11" fillId="3" borderId="186" xfId="0" applyFont="1" applyFill="1" applyBorder="1" applyAlignment="1" applyProtection="1">
      <alignment horizontal="center"/>
    </xf>
    <xf numFmtId="177" fontId="19" fillId="3" borderId="128" xfId="0" applyNumberFormat="1" applyFont="1" applyFill="1" applyBorder="1" applyAlignment="1" applyProtection="1">
      <alignment horizontal="right" vertical="center"/>
    </xf>
    <xf numFmtId="0" fontId="16" fillId="3" borderId="133" xfId="0" applyFont="1" applyFill="1" applyBorder="1" applyAlignment="1" applyProtection="1">
      <alignment horizontal="center" vertical="top" textRotation="255"/>
    </xf>
    <xf numFmtId="0" fontId="5" fillId="3" borderId="17" xfId="0" applyFont="1" applyFill="1" applyBorder="1" applyAlignment="1" applyProtection="1">
      <alignment horizontal="center" vertical="center" shrinkToFit="1"/>
    </xf>
    <xf numFmtId="0" fontId="0" fillId="3" borderId="7" xfId="0" applyFill="1" applyBorder="1" applyAlignment="1" applyProtection="1">
      <alignment horizontal="center" shrinkToFit="1"/>
    </xf>
    <xf numFmtId="0" fontId="0" fillId="3" borderId="6" xfId="0" applyFill="1" applyBorder="1" applyAlignment="1" applyProtection="1">
      <alignment horizontal="center" shrinkToFit="1"/>
    </xf>
    <xf numFmtId="0" fontId="0" fillId="3" borderId="29" xfId="0" applyFill="1" applyBorder="1" applyAlignment="1" applyProtection="1">
      <alignment horizontal="center" shrinkToFit="1"/>
    </xf>
    <xf numFmtId="0" fontId="0" fillId="3" borderId="0" xfId="0" applyFill="1" applyAlignment="1" applyProtection="1">
      <alignment horizontal="center" shrinkToFit="1"/>
    </xf>
    <xf numFmtId="0" fontId="0" fillId="3" borderId="18" xfId="0" applyFill="1" applyBorder="1" applyAlignment="1" applyProtection="1">
      <alignment horizontal="center" shrinkToFit="1"/>
    </xf>
    <xf numFmtId="0" fontId="0" fillId="3" borderId="47" xfId="0" applyFill="1" applyBorder="1" applyAlignment="1" applyProtection="1">
      <alignment horizontal="center" shrinkToFit="1"/>
    </xf>
    <xf numFmtId="0" fontId="0" fillId="3" borderId="3" xfId="0" applyFill="1" applyBorder="1" applyAlignment="1" applyProtection="1">
      <alignment horizontal="center" shrinkToFit="1"/>
    </xf>
    <xf numFmtId="0" fontId="0" fillId="3" borderId="8" xfId="0" applyFill="1" applyBorder="1" applyAlignment="1" applyProtection="1">
      <alignment horizontal="center" shrinkToFit="1"/>
    </xf>
    <xf numFmtId="0" fontId="20" fillId="3" borderId="0" xfId="0" applyFont="1" applyFill="1" applyBorder="1" applyAlignment="1" applyProtection="1">
      <alignment horizontal="center"/>
    </xf>
    <xf numFmtId="0" fontId="20" fillId="3" borderId="186"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186" xfId="0" applyFont="1" applyFill="1" applyBorder="1" applyAlignment="1" applyProtection="1">
      <alignment horizontal="center"/>
    </xf>
    <xf numFmtId="0" fontId="21" fillId="0" borderId="22" xfId="0" applyFont="1" applyBorder="1" applyAlignment="1" applyProtection="1">
      <alignment horizontal="center" vertical="center" textRotation="255" shrinkToFit="1"/>
    </xf>
    <xf numFmtId="0" fontId="21" fillId="0" borderId="77" xfId="0" applyFont="1" applyBorder="1" applyAlignment="1" applyProtection="1">
      <alignment horizontal="center" vertical="center" textRotation="255" shrinkToFit="1"/>
    </xf>
    <xf numFmtId="0" fontId="6" fillId="0" borderId="74" xfId="0" applyFont="1" applyBorder="1" applyAlignment="1" applyProtection="1">
      <alignment horizontal="center"/>
    </xf>
    <xf numFmtId="0" fontId="6" fillId="0" borderId="75" xfId="0" applyFont="1" applyBorder="1" applyAlignment="1" applyProtection="1">
      <alignment horizontal="center"/>
    </xf>
    <xf numFmtId="0" fontId="6" fillId="0" borderId="76" xfId="0" applyFont="1" applyBorder="1" applyAlignment="1" applyProtection="1">
      <alignment horizontal="center"/>
    </xf>
    <xf numFmtId="0" fontId="6" fillId="3" borderId="0" xfId="0" applyFont="1" applyFill="1" applyBorder="1" applyAlignment="1" applyProtection="1">
      <alignment horizontal="left" vertical="center"/>
    </xf>
    <xf numFmtId="0" fontId="11" fillId="3" borderId="1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47"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74" xfId="0" applyFont="1" applyFill="1" applyBorder="1" applyAlignment="1" applyProtection="1">
      <alignment horizontal="center" vertical="center"/>
    </xf>
    <xf numFmtId="0" fontId="11" fillId="3" borderId="75" xfId="0" applyFont="1" applyFill="1" applyBorder="1" applyAlignment="1" applyProtection="1">
      <alignment horizontal="center" vertical="center"/>
    </xf>
    <xf numFmtId="0" fontId="11" fillId="3" borderId="76" xfId="0" applyFont="1" applyFill="1" applyBorder="1" applyAlignment="1" applyProtection="1">
      <alignment horizontal="center" vertical="center"/>
    </xf>
    <xf numFmtId="0" fontId="6" fillId="3" borderId="128" xfId="0" applyFont="1" applyFill="1" applyBorder="1" applyAlignment="1" applyProtection="1">
      <alignment horizontal="right" vertical="center"/>
    </xf>
    <xf numFmtId="0" fontId="13" fillId="3" borderId="0" xfId="0" applyFont="1" applyFill="1" applyBorder="1" applyAlignment="1" applyProtection="1">
      <alignment horizontal="left" wrapText="1" shrinkToFit="1"/>
    </xf>
    <xf numFmtId="0" fontId="13" fillId="3" borderId="186" xfId="0" applyFont="1" applyFill="1" applyBorder="1" applyAlignment="1" applyProtection="1">
      <alignment horizontal="left" wrapText="1" shrinkToFit="1"/>
    </xf>
    <xf numFmtId="0" fontId="3" fillId="3" borderId="105" xfId="0" applyFont="1" applyFill="1" applyBorder="1" applyAlignment="1" applyProtection="1">
      <alignment horizontal="center"/>
    </xf>
    <xf numFmtId="0" fontId="3" fillId="3" borderId="106" xfId="0" applyFont="1" applyFill="1" applyBorder="1" applyAlignment="1" applyProtection="1">
      <alignment horizontal="center"/>
    </xf>
    <xf numFmtId="0" fontId="4" fillId="3" borderId="199" xfId="0" applyFont="1" applyFill="1" applyBorder="1" applyAlignment="1" applyProtection="1">
      <alignment horizontal="center" vertical="center"/>
    </xf>
    <xf numFmtId="0" fontId="4" fillId="3" borderId="200" xfId="0" applyFont="1" applyFill="1" applyBorder="1" applyAlignment="1" applyProtection="1">
      <alignment horizontal="center" vertical="center"/>
    </xf>
    <xf numFmtId="0" fontId="4" fillId="3" borderId="201" xfId="0" applyFont="1" applyFill="1" applyBorder="1" applyAlignment="1" applyProtection="1">
      <alignment horizontal="center" vertical="center"/>
    </xf>
    <xf numFmtId="0" fontId="3" fillId="3" borderId="107" xfId="0" applyFont="1" applyFill="1" applyBorder="1" applyAlignment="1" applyProtection="1">
      <alignment horizontal="center"/>
    </xf>
    <xf numFmtId="0" fontId="3" fillId="3" borderId="108" xfId="0" applyFont="1" applyFill="1" applyBorder="1" applyAlignment="1" applyProtection="1">
      <alignment horizontal="center"/>
    </xf>
    <xf numFmtId="38" fontId="11" fillId="3" borderId="205" xfId="1" applyFont="1" applyFill="1" applyBorder="1" applyAlignment="1" applyProtection="1">
      <alignment horizontal="right" vertical="center"/>
    </xf>
    <xf numFmtId="38" fontId="11" fillId="3" borderId="206" xfId="1" applyFont="1" applyFill="1" applyBorder="1" applyAlignment="1" applyProtection="1">
      <alignment horizontal="right" vertical="center"/>
    </xf>
    <xf numFmtId="38" fontId="11" fillId="3" borderId="207" xfId="1" applyFont="1" applyFill="1" applyBorder="1" applyAlignment="1" applyProtection="1">
      <alignment horizontal="right" vertical="center"/>
    </xf>
    <xf numFmtId="0" fontId="4" fillId="3" borderId="82" xfId="0" applyFont="1" applyFill="1" applyBorder="1" applyAlignment="1" applyProtection="1">
      <alignment horizontal="center"/>
    </xf>
    <xf numFmtId="0" fontId="4" fillId="3" borderId="81" xfId="0" applyFont="1" applyFill="1" applyBorder="1" applyAlignment="1" applyProtection="1">
      <alignment horizontal="center"/>
    </xf>
    <xf numFmtId="0" fontId="4" fillId="3" borderId="72" xfId="0" applyFont="1" applyFill="1" applyBorder="1" applyAlignment="1" applyProtection="1">
      <alignment horizontal="center" vertical="center"/>
    </xf>
    <xf numFmtId="0" fontId="4" fillId="3" borderId="73" xfId="0" applyFont="1" applyFill="1" applyBorder="1" applyAlignment="1" applyProtection="1">
      <alignment horizontal="center" vertical="center"/>
    </xf>
    <xf numFmtId="0" fontId="5" fillId="3" borderId="17"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7" xfId="0" applyFont="1" applyFill="1" applyBorder="1" applyAlignment="1" applyProtection="1">
      <alignment horizontal="distributed" vertical="center" wrapText="1"/>
    </xf>
    <xf numFmtId="0" fontId="5" fillId="3" borderId="7" xfId="0" applyFont="1" applyFill="1" applyBorder="1" applyAlignment="1" applyProtection="1">
      <alignment horizontal="distributed" vertical="center" wrapText="1"/>
    </xf>
    <xf numFmtId="0" fontId="5" fillId="3" borderId="6" xfId="0" applyFont="1" applyFill="1" applyBorder="1" applyAlignment="1" applyProtection="1">
      <alignment horizontal="distributed" vertical="center" wrapText="1"/>
    </xf>
    <xf numFmtId="0" fontId="5" fillId="3" borderId="29" xfId="0" applyFont="1" applyFill="1" applyBorder="1" applyAlignment="1" applyProtection="1">
      <alignment horizontal="distributed" vertical="center" wrapText="1"/>
    </xf>
    <xf numFmtId="0" fontId="5" fillId="3" borderId="0" xfId="0" applyFont="1" applyFill="1" applyBorder="1" applyAlignment="1" applyProtection="1">
      <alignment horizontal="distributed" vertical="center" wrapText="1"/>
    </xf>
    <xf numFmtId="0" fontId="5" fillId="3" borderId="18" xfId="0" applyFont="1" applyFill="1" applyBorder="1" applyAlignment="1" applyProtection="1">
      <alignment horizontal="distributed" vertical="center" wrapText="1"/>
    </xf>
    <xf numFmtId="0" fontId="5" fillId="3" borderId="47" xfId="0" applyFont="1" applyFill="1" applyBorder="1" applyAlignment="1" applyProtection="1">
      <alignment horizontal="distributed" vertical="center" wrapText="1"/>
    </xf>
    <xf numFmtId="0" fontId="5" fillId="3" borderId="3" xfId="0" applyFont="1" applyFill="1" applyBorder="1" applyAlignment="1" applyProtection="1">
      <alignment horizontal="distributed" vertical="center" wrapText="1"/>
    </xf>
    <xf numFmtId="0" fontId="5" fillId="3" borderId="8" xfId="0" applyFont="1" applyFill="1" applyBorder="1" applyAlignment="1" applyProtection="1">
      <alignment horizontal="distributed" vertical="center" wrapText="1"/>
    </xf>
    <xf numFmtId="0" fontId="4" fillId="3" borderId="94"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0" fontId="4" fillId="3" borderId="149" xfId="0" applyFont="1" applyFill="1" applyBorder="1" applyAlignment="1" applyProtection="1">
      <alignment horizontal="center" vertical="center"/>
    </xf>
    <xf numFmtId="0" fontId="4" fillId="3" borderId="150" xfId="0" applyFont="1" applyFill="1" applyBorder="1" applyAlignment="1" applyProtection="1">
      <alignment horizontal="center" vertical="center"/>
    </xf>
    <xf numFmtId="0" fontId="4" fillId="3" borderId="151" xfId="0" applyFont="1" applyFill="1" applyBorder="1" applyAlignment="1" applyProtection="1">
      <alignment horizontal="center" vertical="center"/>
    </xf>
    <xf numFmtId="0" fontId="4" fillId="3" borderId="152" xfId="0" applyFont="1" applyFill="1" applyBorder="1" applyAlignment="1" applyProtection="1">
      <alignment horizontal="center" vertical="center"/>
    </xf>
    <xf numFmtId="0" fontId="4" fillId="3" borderId="95"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16" fillId="3" borderId="55" xfId="0" applyFont="1" applyFill="1" applyBorder="1" applyAlignment="1" applyProtection="1">
      <alignment horizontal="center" vertical="top"/>
    </xf>
    <xf numFmtId="0" fontId="16" fillId="3" borderId="57" xfId="0" applyFont="1" applyFill="1" applyBorder="1" applyAlignment="1" applyProtection="1">
      <alignment horizontal="center" vertical="top"/>
    </xf>
    <xf numFmtId="0" fontId="16" fillId="3" borderId="58" xfId="0" applyFont="1" applyFill="1" applyBorder="1" applyAlignment="1" applyProtection="1">
      <alignment horizontal="center" vertical="top"/>
    </xf>
    <xf numFmtId="0" fontId="16" fillId="3" borderId="60" xfId="0" applyFont="1" applyFill="1" applyBorder="1" applyAlignment="1" applyProtection="1">
      <alignment horizontal="center" vertical="top"/>
    </xf>
    <xf numFmtId="0" fontId="4" fillId="3" borderId="133" xfId="0" applyFont="1" applyFill="1" applyBorder="1" applyAlignment="1" applyProtection="1">
      <alignment horizontal="center" vertical="center"/>
    </xf>
    <xf numFmtId="0" fontId="5" fillId="3" borderId="7"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29"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16" fillId="3" borderId="96" xfId="0" applyFont="1" applyFill="1" applyBorder="1" applyAlignment="1" applyProtection="1">
      <alignment horizontal="distributed" vertical="center" wrapText="1"/>
    </xf>
    <xf numFmtId="0" fontId="16" fillId="3" borderId="97" xfId="0" applyFont="1" applyFill="1" applyBorder="1" applyAlignment="1" applyProtection="1">
      <alignment horizontal="distributed" vertical="center" wrapText="1"/>
    </xf>
    <xf numFmtId="0" fontId="16" fillId="3" borderId="29" xfId="0" applyFont="1" applyFill="1" applyBorder="1" applyAlignment="1" applyProtection="1">
      <alignment horizontal="distributed" vertical="center" wrapText="1"/>
    </xf>
    <xf numFmtId="0" fontId="16" fillId="3" borderId="0" xfId="0" applyFont="1" applyFill="1" applyBorder="1" applyAlignment="1" applyProtection="1">
      <alignment horizontal="distributed" vertical="center" wrapText="1"/>
    </xf>
    <xf numFmtId="0" fontId="16" fillId="3" borderId="47" xfId="0" applyFont="1" applyFill="1" applyBorder="1" applyAlignment="1" applyProtection="1">
      <alignment horizontal="distributed" vertical="center" wrapText="1"/>
    </xf>
    <xf numFmtId="0" fontId="16" fillId="3" borderId="3" xfId="0" applyFont="1" applyFill="1" applyBorder="1" applyAlignment="1" applyProtection="1">
      <alignment horizontal="distributed" vertical="center" wrapText="1"/>
    </xf>
    <xf numFmtId="0" fontId="16" fillId="3" borderId="22" xfId="0" applyFont="1" applyFill="1" applyBorder="1" applyAlignment="1" applyProtection="1">
      <alignment horizontal="distributed" vertical="center" wrapText="1"/>
    </xf>
    <xf numFmtId="0" fontId="16" fillId="3" borderId="77" xfId="0" applyFont="1" applyFill="1" applyBorder="1" applyAlignment="1" applyProtection="1">
      <alignment horizontal="distributed" vertical="center" wrapText="1"/>
    </xf>
    <xf numFmtId="0" fontId="16" fillId="3" borderId="24" xfId="0" applyFont="1" applyFill="1" applyBorder="1" applyAlignment="1" applyProtection="1">
      <alignment horizontal="distributed" vertical="center" wrapText="1"/>
    </xf>
    <xf numFmtId="0" fontId="5" fillId="3" borderId="47"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16" fillId="0" borderId="0" xfId="0" applyFont="1" applyAlignment="1" applyProtection="1">
      <alignment horizontal="left" vertical="top" textRotation="255"/>
    </xf>
    <xf numFmtId="38" fontId="11" fillId="3" borderId="72" xfId="1" applyFont="1" applyFill="1" applyBorder="1" applyAlignment="1" applyProtection="1">
      <alignment horizontal="right" vertical="center"/>
    </xf>
    <xf numFmtId="38" fontId="11" fillId="3" borderId="187" xfId="1" applyFont="1" applyFill="1" applyBorder="1" applyAlignment="1" applyProtection="1">
      <alignment horizontal="right" vertical="center"/>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16" fillId="0" borderId="74" xfId="0" applyFont="1" applyBorder="1" applyAlignment="1" applyProtection="1">
      <alignment horizontal="center" vertical="center"/>
    </xf>
    <xf numFmtId="0" fontId="16" fillId="0" borderId="75" xfId="0" applyFont="1" applyBorder="1" applyAlignment="1" applyProtection="1">
      <alignment horizontal="center" vertical="center"/>
    </xf>
    <xf numFmtId="0" fontId="16" fillId="0" borderId="76" xfId="0" applyFont="1" applyBorder="1" applyAlignment="1" applyProtection="1">
      <alignment horizontal="center" vertical="center"/>
    </xf>
    <xf numFmtId="0" fontId="5" fillId="0" borderId="144" xfId="0" applyFont="1" applyBorder="1" applyAlignment="1" applyProtection="1">
      <alignment horizontal="center" vertical="center"/>
    </xf>
    <xf numFmtId="0" fontId="5" fillId="0" borderId="142" xfId="0" applyFont="1" applyBorder="1" applyAlignment="1" applyProtection="1">
      <alignment horizontal="center" vertical="center"/>
    </xf>
    <xf numFmtId="0" fontId="5" fillId="0" borderId="137"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0" fontId="16" fillId="0" borderId="141" xfId="0" applyFont="1" applyBorder="1" applyAlignment="1" applyProtection="1">
      <alignment horizontal="center" vertical="center" wrapText="1"/>
    </xf>
    <xf numFmtId="0" fontId="16" fillId="0" borderId="143" xfId="0" applyFont="1" applyBorder="1" applyAlignment="1" applyProtection="1">
      <alignment horizontal="center" vertical="center" wrapText="1"/>
    </xf>
    <xf numFmtId="0" fontId="16" fillId="0" borderId="68" xfId="0" applyFont="1" applyBorder="1" applyAlignment="1" applyProtection="1">
      <alignment horizontal="center" vertical="center" wrapText="1"/>
    </xf>
    <xf numFmtId="0" fontId="16" fillId="0" borderId="69" xfId="0" applyFont="1" applyBorder="1" applyAlignment="1" applyProtection="1">
      <alignment horizontal="center" vertical="center" wrapText="1"/>
    </xf>
    <xf numFmtId="0" fontId="6" fillId="0" borderId="145" xfId="0" applyFont="1" applyBorder="1" applyAlignment="1" applyProtection="1">
      <alignment horizontal="center" vertical="center"/>
    </xf>
    <xf numFmtId="0" fontId="6" fillId="0" borderId="146" xfId="0" applyFont="1" applyBorder="1" applyAlignment="1" applyProtection="1">
      <alignment horizontal="center" vertical="center"/>
    </xf>
    <xf numFmtId="0" fontId="6" fillId="0" borderId="147" xfId="0" applyFont="1" applyBorder="1" applyAlignment="1" applyProtection="1">
      <alignment horizontal="center" vertical="center"/>
    </xf>
    <xf numFmtId="0" fontId="3" fillId="3" borderId="70" xfId="0" applyFont="1" applyFill="1" applyBorder="1" applyAlignment="1" applyProtection="1">
      <alignment horizontal="center"/>
    </xf>
    <xf numFmtId="0" fontId="3" fillId="3" borderId="71" xfId="0" applyFont="1" applyFill="1" applyBorder="1" applyAlignment="1" applyProtection="1">
      <alignment horizontal="center"/>
    </xf>
    <xf numFmtId="186" fontId="11" fillId="3" borderId="134" xfId="0" applyNumberFormat="1" applyFont="1" applyFill="1" applyBorder="1" applyAlignment="1" applyProtection="1">
      <alignment horizontal="center" vertical="center"/>
    </xf>
    <xf numFmtId="186" fontId="11" fillId="3" borderId="197" xfId="0" applyNumberFormat="1" applyFont="1" applyFill="1" applyBorder="1" applyAlignment="1" applyProtection="1">
      <alignment horizontal="center" vertical="center"/>
    </xf>
    <xf numFmtId="0" fontId="5" fillId="0" borderId="141" xfId="0" applyFont="1" applyBorder="1" applyAlignment="1" applyProtection="1">
      <alignment horizontal="center" vertical="center"/>
    </xf>
    <xf numFmtId="0" fontId="5" fillId="0" borderId="143"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16" fillId="0" borderId="0" xfId="0" applyFont="1" applyBorder="1" applyAlignment="1" applyProtection="1">
      <alignment horizontal="center" vertical="top"/>
    </xf>
    <xf numFmtId="0" fontId="16" fillId="0" borderId="92" xfId="0" applyFont="1" applyBorder="1" applyAlignment="1" applyProtection="1">
      <alignment horizontal="center" vertical="top"/>
    </xf>
    <xf numFmtId="0" fontId="16" fillId="0" borderId="186" xfId="0" applyFont="1" applyBorder="1" applyAlignment="1" applyProtection="1">
      <alignment horizontal="center" vertical="top"/>
    </xf>
    <xf numFmtId="0" fontId="16" fillId="0" borderId="202" xfId="0" applyFont="1" applyBorder="1" applyAlignment="1" applyProtection="1">
      <alignment horizontal="center" vertical="top"/>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47" xfId="0"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16" fillId="3" borderId="63"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16" fillId="3" borderId="65" xfId="0" applyFont="1" applyFill="1" applyBorder="1" applyAlignment="1" applyProtection="1">
      <alignment horizontal="center" vertical="center"/>
    </xf>
    <xf numFmtId="38" fontId="11" fillId="3" borderId="120" xfId="1" applyFont="1" applyFill="1" applyBorder="1" applyAlignment="1" applyProtection="1">
      <alignment horizontal="right" vertical="center"/>
    </xf>
    <xf numFmtId="0" fontId="6" fillId="0" borderId="186" xfId="0" applyFont="1" applyBorder="1" applyAlignment="1">
      <alignment horizontal="center"/>
    </xf>
    <xf numFmtId="0" fontId="11" fillId="2" borderId="0" xfId="0" applyFont="1" applyFill="1" applyAlignment="1" applyProtection="1">
      <alignment horizontal="center"/>
      <protection locked="0"/>
    </xf>
    <xf numFmtId="0" fontId="11" fillId="2" borderId="186" xfId="0" applyFont="1" applyFill="1" applyBorder="1" applyAlignment="1" applyProtection="1">
      <alignment horizontal="center"/>
      <protection locked="0"/>
    </xf>
    <xf numFmtId="3" fontId="12" fillId="3" borderId="128" xfId="0" applyNumberFormat="1" applyFont="1" applyFill="1" applyBorder="1" applyAlignment="1" applyProtection="1">
      <alignment horizontal="center" vertical="center"/>
    </xf>
    <xf numFmtId="0" fontId="12" fillId="3" borderId="128" xfId="0" applyFont="1" applyFill="1" applyBorder="1" applyAlignment="1" applyProtection="1">
      <alignment horizontal="center" vertical="center"/>
    </xf>
    <xf numFmtId="0" fontId="12" fillId="3" borderId="186" xfId="0" applyFont="1" applyFill="1" applyBorder="1" applyAlignment="1" applyProtection="1">
      <alignment horizontal="center" vertical="center"/>
    </xf>
    <xf numFmtId="0" fontId="13" fillId="2" borderId="0" xfId="0" applyFont="1" applyFill="1" applyBorder="1" applyAlignment="1" applyProtection="1">
      <alignment wrapText="1"/>
      <protection locked="0"/>
    </xf>
    <xf numFmtId="0" fontId="13" fillId="2" borderId="186" xfId="0" applyFont="1" applyFill="1" applyBorder="1" applyAlignment="1" applyProtection="1">
      <alignment wrapText="1"/>
      <protection locked="0"/>
    </xf>
    <xf numFmtId="0" fontId="21" fillId="0" borderId="22" xfId="0" applyFont="1" applyBorder="1" applyAlignment="1">
      <alignment horizontal="center" vertical="center" textRotation="255" shrinkToFit="1"/>
    </xf>
    <xf numFmtId="0" fontId="21" fillId="0" borderId="77" xfId="0" applyFont="1" applyBorder="1" applyAlignment="1">
      <alignment horizontal="center" vertical="center" textRotation="255" shrinkToFit="1"/>
    </xf>
    <xf numFmtId="0" fontId="6" fillId="0" borderId="129" xfId="0" applyFont="1" applyBorder="1" applyAlignment="1" applyProtection="1">
      <alignment horizontal="center" vertical="center"/>
    </xf>
    <xf numFmtId="0" fontId="4" fillId="0" borderId="127" xfId="0" applyFont="1" applyBorder="1" applyAlignment="1" applyProtection="1">
      <alignment horizontal="center" vertical="center"/>
    </xf>
    <xf numFmtId="0" fontId="4" fillId="0" borderId="128" xfId="0" applyFont="1" applyBorder="1" applyAlignment="1" applyProtection="1">
      <alignment horizontal="center" vertical="center"/>
    </xf>
    <xf numFmtId="0" fontId="4" fillId="0" borderId="133"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138" xfId="0" applyFont="1" applyBorder="1" applyAlignment="1" applyProtection="1">
      <alignment horizontal="center" vertical="center"/>
    </xf>
    <xf numFmtId="0" fontId="5" fillId="0" borderId="139" xfId="0" applyFont="1" applyBorder="1" applyAlignment="1" applyProtection="1">
      <alignment horizontal="center" vertical="center"/>
    </xf>
    <xf numFmtId="0" fontId="5" fillId="0" borderId="140" xfId="0" applyFont="1" applyBorder="1" applyAlignment="1" applyProtection="1">
      <alignment horizontal="center" vertical="center"/>
    </xf>
    <xf numFmtId="0" fontId="5" fillId="0" borderId="98" xfId="0" applyFont="1" applyBorder="1" applyAlignment="1" applyProtection="1">
      <alignment horizontal="center" vertical="center"/>
    </xf>
    <xf numFmtId="0" fontId="5" fillId="0" borderId="99" xfId="0" applyFont="1" applyBorder="1" applyAlignment="1" applyProtection="1">
      <alignment horizontal="center" vertical="center"/>
    </xf>
    <xf numFmtId="0" fontId="5" fillId="0" borderId="100" xfId="0" applyFont="1" applyBorder="1" applyAlignment="1" applyProtection="1">
      <alignment horizontal="center" vertical="center"/>
    </xf>
    <xf numFmtId="186" fontId="11" fillId="3" borderId="129" xfId="0" applyNumberFormat="1" applyFont="1" applyFill="1" applyBorder="1" applyAlignment="1" applyProtection="1">
      <alignment horizontal="center" vertical="center"/>
    </xf>
    <xf numFmtId="0" fontId="11" fillId="2" borderId="1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0" fillId="3" borderId="29" xfId="0" applyFill="1" applyBorder="1" applyAlignment="1" applyProtection="1">
      <alignment horizontal="center" vertical="center"/>
    </xf>
    <xf numFmtId="0" fontId="0" fillId="3" borderId="18" xfId="0" applyFill="1" applyBorder="1" applyAlignment="1" applyProtection="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4" fillId="0" borderId="199" xfId="0" applyFont="1" applyBorder="1" applyAlignment="1">
      <alignment horizontal="center" vertic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16" fillId="0" borderId="70" xfId="0" applyFont="1" applyFill="1" applyBorder="1" applyAlignment="1">
      <alignment horizontal="center" vertical="top"/>
    </xf>
    <xf numFmtId="0" fontId="16" fillId="0" borderId="71" xfId="0" applyFont="1" applyFill="1" applyBorder="1" applyAlignment="1">
      <alignment horizontal="center" vertical="top"/>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47"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4" fillId="0" borderId="82" xfId="0" applyFont="1" applyBorder="1" applyAlignment="1">
      <alignment horizontal="center"/>
    </xf>
    <xf numFmtId="0" fontId="4" fillId="0" borderId="81" xfId="0" applyFont="1" applyBorder="1" applyAlignment="1">
      <alignment horizontal="center"/>
    </xf>
    <xf numFmtId="0" fontId="4" fillId="0" borderId="94"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50"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52"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60" xfId="0" applyFont="1" applyFill="1" applyBorder="1" applyAlignment="1">
      <alignment horizontal="center" vertical="center"/>
    </xf>
    <xf numFmtId="0" fontId="16" fillId="0" borderId="17" xfId="0" applyFont="1" applyFill="1" applyBorder="1" applyAlignment="1">
      <alignment horizontal="distributed" vertical="center" wrapText="1"/>
    </xf>
    <xf numFmtId="0" fontId="0" fillId="0" borderId="7" xfId="0" applyBorder="1" applyAlignment="1"/>
    <xf numFmtId="0" fontId="0" fillId="0" borderId="6" xfId="0" applyBorder="1" applyAlignment="1"/>
    <xf numFmtId="0" fontId="0" fillId="0" borderId="29" xfId="0" applyBorder="1" applyAlignment="1"/>
    <xf numFmtId="0" fontId="0" fillId="0" borderId="0" xfId="0" applyAlignment="1"/>
    <xf numFmtId="0" fontId="0" fillId="0" borderId="18" xfId="0" applyBorder="1" applyAlignment="1"/>
    <xf numFmtId="0" fontId="0" fillId="0" borderId="47" xfId="0" applyBorder="1" applyAlignment="1"/>
    <xf numFmtId="0" fontId="0" fillId="0" borderId="3" xfId="0" applyBorder="1" applyAlignment="1"/>
    <xf numFmtId="0" fontId="0" fillId="0" borderId="8" xfId="0" applyBorder="1" applyAlignment="1"/>
    <xf numFmtId="0" fontId="16" fillId="0" borderId="22" xfId="0" applyFont="1" applyFill="1" applyBorder="1" applyAlignment="1">
      <alignment horizontal="distributed" vertical="center" wrapText="1"/>
    </xf>
    <xf numFmtId="0" fontId="16" fillId="0" borderId="77" xfId="0" applyFont="1" applyFill="1" applyBorder="1" applyAlignment="1">
      <alignment horizontal="distributed" vertical="center" wrapText="1"/>
    </xf>
    <xf numFmtId="0" fontId="16" fillId="0" borderId="24" xfId="0" applyFont="1" applyFill="1" applyBorder="1" applyAlignment="1">
      <alignment horizontal="distributed" vertical="center" wrapText="1"/>
    </xf>
    <xf numFmtId="0" fontId="16" fillId="0" borderId="96" xfId="0" applyFont="1" applyFill="1" applyBorder="1" applyAlignment="1">
      <alignment horizontal="distributed" vertical="center" wrapText="1"/>
    </xf>
    <xf numFmtId="0" fontId="16" fillId="0" borderId="97" xfId="0" applyFont="1" applyFill="1" applyBorder="1" applyAlignment="1">
      <alignment horizontal="distributed" vertical="center" wrapText="1"/>
    </xf>
    <xf numFmtId="0" fontId="16" fillId="0" borderId="29"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47" xfId="0" applyFont="1" applyFill="1" applyBorder="1" applyAlignment="1">
      <alignment horizontal="distributed" vertical="center" wrapText="1"/>
    </xf>
    <xf numFmtId="0" fontId="16" fillId="0" borderId="3" xfId="0" applyFont="1" applyFill="1" applyBorder="1" applyAlignment="1">
      <alignment horizontal="distributed" vertical="center" wrapText="1"/>
    </xf>
    <xf numFmtId="0" fontId="16" fillId="0" borderId="66" xfId="0" applyFont="1" applyBorder="1" applyAlignment="1">
      <alignment horizontal="left" vertical="center" wrapText="1"/>
    </xf>
    <xf numFmtId="0" fontId="16" fillId="0" borderId="56"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9" xfId="0" applyFont="1" applyBorder="1" applyAlignment="1">
      <alignment horizontal="left" vertical="center" wrapText="1"/>
    </xf>
    <xf numFmtId="0" fontId="5" fillId="0" borderId="17"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2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47" xfId="0" applyFont="1" applyFill="1" applyBorder="1" applyAlignment="1">
      <alignment horizontal="distributed" vertical="center" wrapText="1"/>
    </xf>
    <xf numFmtId="0" fontId="5" fillId="0" borderId="3"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2"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73" xfId="0" applyFont="1" applyFill="1" applyBorder="1" applyAlignment="1">
      <alignment horizontal="center" vertical="center"/>
    </xf>
    <xf numFmtId="0" fontId="16" fillId="0" borderId="17" xfId="0" applyFont="1" applyBorder="1" applyAlignment="1">
      <alignment horizontal="center" vertical="top"/>
    </xf>
    <xf numFmtId="0" fontId="16" fillId="0" borderId="47" xfId="0" applyFont="1" applyBorder="1" applyAlignment="1">
      <alignment horizontal="center" vertical="top"/>
    </xf>
    <xf numFmtId="38" fontId="11" fillId="3" borderId="55" xfId="1" applyNumberFormat="1" applyFont="1" applyFill="1" applyBorder="1" applyAlignment="1" applyProtection="1">
      <alignment vertical="center"/>
    </xf>
    <xf numFmtId="38" fontId="11" fillId="3" borderId="56" xfId="1" applyNumberFormat="1" applyFont="1" applyFill="1" applyBorder="1" applyAlignment="1" applyProtection="1">
      <alignment vertical="center"/>
    </xf>
    <xf numFmtId="38" fontId="11" fillId="3" borderId="57" xfId="1" applyNumberFormat="1" applyFont="1" applyFill="1" applyBorder="1" applyAlignment="1" applyProtection="1">
      <alignment vertical="center"/>
    </xf>
    <xf numFmtId="38" fontId="11" fillId="3" borderId="58" xfId="1" applyNumberFormat="1" applyFont="1" applyFill="1" applyBorder="1" applyAlignment="1" applyProtection="1">
      <alignment vertical="center"/>
    </xf>
    <xf numFmtId="38" fontId="11" fillId="3" borderId="59" xfId="1" applyNumberFormat="1" applyFont="1" applyFill="1" applyBorder="1" applyAlignment="1" applyProtection="1">
      <alignment vertical="center"/>
    </xf>
    <xf numFmtId="38" fontId="11" fillId="3" borderId="60" xfId="1" applyNumberFormat="1" applyFont="1" applyFill="1" applyBorder="1" applyAlignment="1" applyProtection="1">
      <alignment vertical="center"/>
    </xf>
    <xf numFmtId="0" fontId="12" fillId="2" borderId="17" xfId="0" applyNumberFormat="1" applyFont="1" applyFill="1" applyBorder="1" applyAlignment="1" applyProtection="1">
      <alignment horizontal="center" vertical="center"/>
    </xf>
    <xf numFmtId="0" fontId="12" fillId="2" borderId="6" xfId="0" applyNumberFormat="1" applyFont="1" applyFill="1" applyBorder="1" applyAlignment="1" applyProtection="1">
      <alignment horizontal="center" vertical="center"/>
    </xf>
    <xf numFmtId="0" fontId="12" fillId="2" borderId="47"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5" fillId="0" borderId="17"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0" xfId="0" applyFont="1" applyBorder="1" applyAlignment="1">
      <alignment horizontal="center" vertical="top" textRotation="255"/>
    </xf>
    <xf numFmtId="0" fontId="16" fillId="0" borderId="133" xfId="0" applyFont="1" applyBorder="1" applyAlignment="1">
      <alignment horizontal="center" vertical="top" textRotation="255"/>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5" fillId="0" borderId="77" xfId="0" applyFont="1" applyBorder="1" applyAlignment="1">
      <alignment horizontal="left" vertical="center"/>
    </xf>
    <xf numFmtId="0" fontId="15" fillId="0" borderId="84" xfId="0" applyFont="1" applyBorder="1" applyAlignment="1">
      <alignment horizontal="left" vertical="center"/>
    </xf>
    <xf numFmtId="0" fontId="16" fillId="0" borderId="9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92" xfId="0" applyFont="1" applyBorder="1" applyAlignment="1" applyProtection="1">
      <alignment horizontal="center" vertical="center"/>
    </xf>
    <xf numFmtId="38" fontId="18" fillId="0" borderId="5" xfId="1" applyFont="1" applyBorder="1" applyAlignment="1">
      <alignment horizontal="center" vertical="top"/>
    </xf>
    <xf numFmtId="38" fontId="18" fillId="0" borderId="4" xfId="1" applyFont="1" applyBorder="1" applyAlignment="1">
      <alignment horizontal="center" vertical="top"/>
    </xf>
    <xf numFmtId="0" fontId="4" fillId="0" borderId="94" xfId="0" applyFont="1" applyBorder="1" applyAlignment="1">
      <alignment horizontal="center" vertical="center"/>
    </xf>
    <xf numFmtId="0" fontId="4" fillId="0" borderId="57"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95" xfId="0" applyFont="1" applyBorder="1" applyAlignment="1">
      <alignment horizontal="center" vertical="center"/>
    </xf>
    <xf numFmtId="0" fontId="4" fillId="0" borderId="60" xfId="0" applyFont="1" applyBorder="1" applyAlignment="1">
      <alignment horizontal="center" vertical="center"/>
    </xf>
    <xf numFmtId="0" fontId="14" fillId="0" borderId="128" xfId="0" applyFont="1" applyBorder="1" applyAlignment="1">
      <alignment horizontal="center" vertical="center"/>
    </xf>
    <xf numFmtId="0" fontId="14" fillId="0" borderId="132" xfId="0" applyFont="1" applyBorder="1" applyAlignment="1">
      <alignment horizontal="center" vertical="center"/>
    </xf>
    <xf numFmtId="0" fontId="14" fillId="0" borderId="186" xfId="0" applyFont="1" applyBorder="1" applyAlignment="1">
      <alignment horizontal="center" vertical="center"/>
    </xf>
    <xf numFmtId="0" fontId="14" fillId="0" borderId="188" xfId="0" applyFont="1" applyBorder="1" applyAlignment="1">
      <alignment horizontal="center" vertical="center"/>
    </xf>
    <xf numFmtId="3" fontId="12" fillId="2" borderId="128" xfId="0" applyNumberFormat="1" applyFont="1" applyFill="1" applyBorder="1" applyAlignment="1" applyProtection="1">
      <alignment horizontal="center" vertical="center"/>
      <protection locked="0"/>
    </xf>
    <xf numFmtId="0" fontId="12" fillId="2" borderId="128" xfId="0" applyFont="1" applyFill="1" applyBorder="1" applyAlignment="1" applyProtection="1">
      <alignment horizontal="center" vertical="center"/>
      <protection locked="0"/>
    </xf>
    <xf numFmtId="0" fontId="12" fillId="2" borderId="186" xfId="0" applyFont="1" applyFill="1" applyBorder="1" applyAlignment="1" applyProtection="1">
      <alignment horizontal="center" vertical="center"/>
      <protection locked="0"/>
    </xf>
    <xf numFmtId="38" fontId="16" fillId="0" borderId="86" xfId="1" applyFont="1" applyBorder="1" applyAlignment="1">
      <alignment horizontal="center" vertical="top"/>
    </xf>
    <xf numFmtId="38" fontId="18" fillId="0" borderId="87" xfId="1" applyFont="1" applyBorder="1" applyAlignment="1">
      <alignment horizontal="center" vertical="top"/>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4" fillId="0" borderId="47"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3" fillId="0" borderId="53" xfId="0" applyFont="1" applyBorder="1" applyAlignment="1">
      <alignment horizontal="center" vertical="top"/>
    </xf>
    <xf numFmtId="0" fontId="3" fillId="0" borderId="54" xfId="0" applyFont="1" applyBorder="1" applyAlignment="1">
      <alignment horizontal="center" vertical="top"/>
    </xf>
    <xf numFmtId="0" fontId="5"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8" xfId="0" applyFont="1" applyBorder="1" applyAlignment="1">
      <alignment horizontal="center" vertical="center"/>
    </xf>
    <xf numFmtId="0" fontId="5" fillId="0" borderId="102" xfId="0" applyFont="1" applyBorder="1" applyAlignment="1">
      <alignment horizontal="center" vertical="center"/>
    </xf>
    <xf numFmtId="0" fontId="5" fillId="0" borderId="59" xfId="0" applyFont="1" applyBorder="1" applyAlignment="1">
      <alignment horizontal="center" vertical="center"/>
    </xf>
    <xf numFmtId="0" fontId="5" fillId="0" borderId="103"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183" fontId="12" fillId="2" borderId="61" xfId="0" applyNumberFormat="1" applyFont="1" applyFill="1" applyBorder="1" applyAlignment="1" applyProtection="1">
      <alignment horizontal="center" vertical="center" shrinkToFit="1"/>
      <protection locked="0"/>
    </xf>
    <xf numFmtId="183" fontId="12" fillId="2" borderId="62" xfId="0" applyNumberFormat="1" applyFont="1" applyFill="1" applyBorder="1" applyAlignment="1" applyProtection="1">
      <alignment horizontal="center" vertical="center" shrinkToFit="1"/>
      <protection locked="0"/>
    </xf>
    <xf numFmtId="183" fontId="12" fillId="2" borderId="54" xfId="0" applyNumberFormat="1" applyFont="1" applyFill="1" applyBorder="1" applyAlignment="1" applyProtection="1">
      <alignment horizontal="center" vertical="center" shrinkToFit="1"/>
      <protection locked="0"/>
    </xf>
    <xf numFmtId="0" fontId="16" fillId="0" borderId="55" xfId="0" applyFont="1" applyBorder="1" applyAlignment="1">
      <alignment horizontal="center" vertical="top"/>
    </xf>
    <xf numFmtId="0" fontId="16" fillId="0" borderId="57" xfId="0" applyFont="1" applyBorder="1" applyAlignment="1">
      <alignment horizontal="center" vertical="top"/>
    </xf>
    <xf numFmtId="0" fontId="16" fillId="0" borderId="58" xfId="0" applyFont="1" applyBorder="1" applyAlignment="1">
      <alignment horizontal="center" vertical="top"/>
    </xf>
    <xf numFmtId="0" fontId="16" fillId="0" borderId="60" xfId="0" applyFont="1" applyBorder="1" applyAlignment="1">
      <alignment horizontal="center" vertical="top"/>
    </xf>
    <xf numFmtId="0" fontId="16" fillId="0" borderId="79" xfId="0" applyFont="1" applyBorder="1" applyAlignment="1">
      <alignment horizontal="center" vertical="center"/>
    </xf>
    <xf numFmtId="0" fontId="16" fillId="0" borderId="75" xfId="0" applyFont="1" applyBorder="1" applyAlignment="1">
      <alignment horizontal="center" vertical="center"/>
    </xf>
    <xf numFmtId="0" fontId="16" fillId="0" borderId="101" xfId="0" applyFont="1" applyBorder="1" applyAlignment="1">
      <alignment horizontal="center" vertical="center"/>
    </xf>
    <xf numFmtId="49" fontId="11" fillId="2" borderId="135" xfId="0" applyNumberFormat="1" applyFont="1" applyFill="1" applyBorder="1" applyAlignment="1" applyProtection="1">
      <alignment horizontal="center" vertical="center"/>
      <protection locked="0"/>
    </xf>
    <xf numFmtId="0" fontId="11" fillId="2" borderId="132" xfId="0" applyNumberFormat="1" applyFont="1" applyFill="1" applyBorder="1" applyAlignment="1" applyProtection="1">
      <alignment horizontal="center" vertical="center"/>
      <protection locked="0"/>
    </xf>
    <xf numFmtId="0" fontId="11" fillId="2" borderId="198" xfId="0" applyNumberFormat="1" applyFont="1" applyFill="1" applyBorder="1" applyAlignment="1" applyProtection="1">
      <alignment horizontal="center" vertical="center"/>
      <protection locked="0"/>
    </xf>
    <xf numFmtId="0" fontId="11" fillId="2" borderId="188" xfId="0" applyNumberFormat="1" applyFont="1" applyFill="1" applyBorder="1" applyAlignment="1" applyProtection="1">
      <alignment horizontal="center" vertical="center"/>
      <protection locked="0"/>
    </xf>
    <xf numFmtId="0" fontId="14" fillId="0" borderId="127" xfId="0" applyFont="1" applyBorder="1" applyAlignment="1">
      <alignment horizontal="center" vertical="center"/>
    </xf>
    <xf numFmtId="0" fontId="14" fillId="0" borderId="187" xfId="0" applyFont="1" applyBorder="1" applyAlignment="1">
      <alignment horizontal="center" vertical="center"/>
    </xf>
    <xf numFmtId="0" fontId="6" fillId="0" borderId="129" xfId="0" applyFont="1" applyBorder="1" applyAlignment="1">
      <alignment horizontal="center" vertical="center"/>
    </xf>
    <xf numFmtId="49" fontId="11" fillId="3" borderId="134" xfId="0" applyNumberFormat="1" applyFont="1" applyFill="1" applyBorder="1" applyAlignment="1" applyProtection="1">
      <alignment horizontal="center" vertical="center"/>
      <protection locked="0"/>
    </xf>
    <xf numFmtId="0" fontId="11" fillId="3" borderId="134" xfId="0" applyNumberFormat="1" applyFont="1" applyFill="1" applyBorder="1" applyAlignment="1" applyProtection="1">
      <alignment horizontal="center" vertical="center"/>
      <protection locked="0"/>
    </xf>
    <xf numFmtId="0" fontId="11" fillId="3" borderId="197" xfId="0" applyNumberFormat="1" applyFont="1" applyFill="1" applyBorder="1" applyAlignment="1" applyProtection="1">
      <alignment horizontal="center" vertical="center"/>
      <protection locked="0"/>
    </xf>
    <xf numFmtId="0" fontId="5" fillId="0" borderId="0" xfId="0" applyFont="1" applyAlignment="1" applyProtection="1">
      <alignment horizontal="distributed" vertical="center"/>
    </xf>
    <xf numFmtId="49" fontId="11" fillId="3" borderId="129" xfId="0" applyNumberFormat="1" applyFont="1" applyFill="1" applyBorder="1" applyAlignment="1" applyProtection="1">
      <alignment horizontal="center" vertical="center"/>
      <protection locked="0"/>
    </xf>
    <xf numFmtId="0" fontId="11" fillId="3" borderId="129" xfId="0" applyNumberFormat="1" applyFont="1" applyFill="1" applyBorder="1" applyAlignment="1" applyProtection="1">
      <alignment horizontal="center" vertical="center"/>
      <protection locked="0"/>
    </xf>
    <xf numFmtId="0" fontId="16" fillId="0" borderId="141"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4" fillId="0" borderId="127" xfId="0" applyFont="1" applyBorder="1" applyAlignment="1">
      <alignment horizontal="center" vertical="center"/>
    </xf>
    <xf numFmtId="0" fontId="4" fillId="0" borderId="133" xfId="0" applyFont="1" applyBorder="1" applyAlignment="1">
      <alignment horizontal="center" vertical="center"/>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60"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37" xfId="0" applyFont="1" applyBorder="1" applyAlignment="1">
      <alignment horizontal="center"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3" xfId="0" applyFont="1" applyBorder="1" applyAlignment="1">
      <alignment horizontal="center" vertical="top"/>
    </xf>
    <xf numFmtId="49" fontId="11" fillId="2" borderId="134" xfId="0" applyNumberFormat="1" applyFont="1" applyFill="1" applyBorder="1" applyAlignment="1" applyProtection="1">
      <alignment horizontal="center" vertical="center"/>
      <protection locked="0"/>
    </xf>
    <xf numFmtId="0" fontId="11" fillId="2" borderId="134" xfId="0" applyNumberFormat="1" applyFont="1" applyFill="1" applyBorder="1" applyAlignment="1" applyProtection="1">
      <alignment horizontal="center" vertical="center"/>
      <protection locked="0"/>
    </xf>
    <xf numFmtId="0" fontId="11" fillId="2" borderId="197" xfId="0" applyNumberFormat="1" applyFont="1" applyFill="1" applyBorder="1" applyAlignment="1" applyProtection="1">
      <alignment horizontal="center" vertical="center"/>
      <protection locked="0"/>
    </xf>
    <xf numFmtId="0" fontId="5" fillId="0" borderId="17" xfId="0" applyFont="1" applyBorder="1" applyAlignment="1">
      <alignment horizontal="center" vertical="center" shrinkToFit="1"/>
    </xf>
    <xf numFmtId="0" fontId="0" fillId="0" borderId="7" xfId="0" applyBorder="1" applyAlignment="1">
      <alignment horizontal="center" shrinkToFit="1"/>
    </xf>
    <xf numFmtId="0" fontId="0" fillId="0" borderId="6" xfId="0" applyBorder="1" applyAlignment="1">
      <alignment horizontal="center" shrinkToFit="1"/>
    </xf>
    <xf numFmtId="0" fontId="0" fillId="0" borderId="29" xfId="0" applyBorder="1" applyAlignment="1">
      <alignment horizontal="center" shrinkToFit="1"/>
    </xf>
    <xf numFmtId="0" fontId="0" fillId="0" borderId="0" xfId="0" applyAlignment="1">
      <alignment horizontal="center" shrinkToFit="1"/>
    </xf>
    <xf numFmtId="0" fontId="0" fillId="0" borderId="18" xfId="0" applyBorder="1" applyAlignment="1">
      <alignment horizontal="center" shrinkToFit="1"/>
    </xf>
    <xf numFmtId="0" fontId="0" fillId="0" borderId="47" xfId="0" applyBorder="1" applyAlignment="1">
      <alignment horizontal="center" shrinkToFit="1"/>
    </xf>
    <xf numFmtId="0" fontId="0" fillId="0" borderId="3" xfId="0" applyBorder="1" applyAlignment="1">
      <alignment horizontal="center" shrinkToFit="1"/>
    </xf>
    <xf numFmtId="0" fontId="0" fillId="0" borderId="8" xfId="0" applyBorder="1" applyAlignment="1">
      <alignment horizontal="center" shrinkToFit="1"/>
    </xf>
    <xf numFmtId="0" fontId="16" fillId="0" borderId="70" xfId="0" applyFont="1" applyBorder="1" applyAlignment="1">
      <alignment horizontal="center" vertical="top"/>
    </xf>
    <xf numFmtId="0" fontId="16" fillId="0" borderId="71" xfId="0" applyFont="1" applyBorder="1" applyAlignment="1">
      <alignment horizontal="center" vertical="top"/>
    </xf>
    <xf numFmtId="0" fontId="4" fillId="2" borderId="29"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8" xfId="0" applyBorder="1" applyAlignment="1">
      <alignment horizontal="center" vertical="center"/>
    </xf>
    <xf numFmtId="0" fontId="16" fillId="0" borderId="74" xfId="0" applyFont="1" applyBorder="1" applyAlignment="1">
      <alignment horizontal="center" vertical="center"/>
    </xf>
    <xf numFmtId="0" fontId="16" fillId="0" borderId="76" xfId="0" applyFont="1" applyBorder="1" applyAlignment="1">
      <alignment horizontal="center" vertical="center"/>
    </xf>
    <xf numFmtId="0" fontId="5" fillId="0" borderId="0" xfId="0" applyFont="1" applyAlignment="1">
      <alignment horizontal="distributed" vertical="center"/>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0" fillId="0" borderId="0" xfId="0" applyFont="1" applyBorder="1" applyAlignment="1">
      <alignment horizontal="left" vertical="center"/>
    </xf>
    <xf numFmtId="0" fontId="10" fillId="0" borderId="186" xfId="0" applyFont="1" applyBorder="1" applyAlignment="1">
      <alignment horizontal="left" vertical="center"/>
    </xf>
    <xf numFmtId="49" fontId="11" fillId="2" borderId="129" xfId="0" applyNumberFormat="1" applyFont="1" applyFill="1" applyBorder="1" applyAlignment="1" applyProtection="1">
      <alignment horizontal="center" vertical="center"/>
      <protection locked="0"/>
    </xf>
    <xf numFmtId="0" fontId="11" fillId="2" borderId="129" xfId="0" applyNumberFormat="1" applyFont="1" applyFill="1" applyBorder="1" applyAlignment="1" applyProtection="1">
      <alignment horizontal="center" vertical="center"/>
      <protection locked="0"/>
    </xf>
    <xf numFmtId="0" fontId="14" fillId="0" borderId="128" xfId="0" applyFont="1" applyBorder="1" applyAlignment="1" applyProtection="1">
      <alignment horizontal="center" vertical="center"/>
    </xf>
    <xf numFmtId="0" fontId="14" fillId="0" borderId="132" xfId="0" applyFont="1" applyBorder="1" applyAlignment="1" applyProtection="1">
      <alignment horizontal="center" vertical="center"/>
    </xf>
    <xf numFmtId="0" fontId="14" fillId="0" borderId="186" xfId="0" applyFont="1" applyBorder="1" applyAlignment="1" applyProtection="1">
      <alignment horizontal="center" vertical="center"/>
    </xf>
    <xf numFmtId="0" fontId="14" fillId="0" borderId="188" xfId="0" applyFont="1" applyBorder="1" applyAlignment="1" applyProtection="1">
      <alignment horizontal="center" vertical="center"/>
    </xf>
    <xf numFmtId="0" fontId="14" fillId="0" borderId="127" xfId="0" applyFont="1" applyBorder="1" applyAlignment="1" applyProtection="1">
      <alignment horizontal="center" vertical="center"/>
    </xf>
    <xf numFmtId="0" fontId="14" fillId="0" borderId="187" xfId="0" applyFont="1" applyBorder="1" applyAlignment="1" applyProtection="1">
      <alignment horizontal="center" vertical="center"/>
    </xf>
    <xf numFmtId="49" fontId="19" fillId="2" borderId="128" xfId="0"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center" vertical="center"/>
      <protection locked="0"/>
    </xf>
    <xf numFmtId="0" fontId="6" fillId="0" borderId="128" xfId="0" applyFont="1" applyBorder="1" applyAlignment="1" applyProtection="1">
      <alignment horizontal="right" vertical="center"/>
    </xf>
    <xf numFmtId="0" fontId="12" fillId="2" borderId="17"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3" fillId="2" borderId="0" xfId="0" applyFont="1" applyFill="1" applyBorder="1" applyAlignment="1" applyProtection="1">
      <alignment horizontal="left" wrapText="1" shrinkToFit="1"/>
      <protection locked="0"/>
    </xf>
    <xf numFmtId="0" fontId="13" fillId="2" borderId="186" xfId="0" applyFont="1" applyFill="1" applyBorder="1" applyAlignment="1" applyProtection="1">
      <alignment horizontal="left" wrapText="1" shrinkToFit="1"/>
      <protection locked="0"/>
    </xf>
    <xf numFmtId="49" fontId="19" fillId="2" borderId="0" xfId="0" applyNumberFormat="1" applyFont="1" applyFill="1" applyBorder="1" applyAlignment="1" applyProtection="1">
      <alignment horizontal="center" vertical="center"/>
      <protection locked="0"/>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38" fontId="16" fillId="0" borderId="155" xfId="1" applyFont="1" applyBorder="1" applyAlignment="1">
      <alignment horizontal="center" vertical="top"/>
    </xf>
    <xf numFmtId="38" fontId="18" fillId="0" borderId="188" xfId="1" applyFont="1" applyBorder="1" applyAlignment="1">
      <alignment horizontal="center" vertical="top"/>
    </xf>
    <xf numFmtId="49" fontId="6" fillId="0" borderId="128" xfId="0" applyNumberFormat="1" applyFont="1" applyBorder="1" applyAlignment="1">
      <alignment horizontal="center" vertical="center"/>
    </xf>
    <xf numFmtId="0" fontId="6" fillId="0" borderId="128" xfId="0" applyNumberFormat="1" applyFont="1" applyBorder="1" applyAlignment="1">
      <alignment horizontal="right" vertical="center"/>
    </xf>
    <xf numFmtId="38" fontId="15" fillId="0" borderId="77" xfId="1" applyFont="1" applyBorder="1" applyAlignment="1">
      <alignment horizontal="center" vertical="center" wrapText="1"/>
    </xf>
    <xf numFmtId="38" fontId="15" fillId="0" borderId="85" xfId="1" applyFont="1" applyBorder="1" applyAlignment="1">
      <alignment horizontal="center" vertical="center" wrapText="1"/>
    </xf>
    <xf numFmtId="0" fontId="6" fillId="0" borderId="203" xfId="0" applyFont="1" applyBorder="1" applyAlignment="1" applyProtection="1">
      <alignment horizontal="center" vertical="center"/>
    </xf>
    <xf numFmtId="0" fontId="6" fillId="0" borderId="186" xfId="0" applyFont="1" applyBorder="1" applyAlignment="1" applyProtection="1">
      <alignment horizontal="center" vertical="center"/>
    </xf>
    <xf numFmtId="0" fontId="6" fillId="0" borderId="202" xfId="0" applyFont="1" applyBorder="1" applyAlignment="1" applyProtection="1">
      <alignment horizontal="center" vertical="center"/>
    </xf>
    <xf numFmtId="0" fontId="16" fillId="0" borderId="17" xfId="0" applyFont="1" applyFill="1" applyBorder="1" applyAlignment="1">
      <alignment vertical="center" wrapText="1"/>
    </xf>
    <xf numFmtId="0" fontId="16" fillId="0" borderId="7" xfId="0" applyFont="1" applyFill="1" applyBorder="1" applyAlignment="1">
      <alignment vertical="center" wrapText="1"/>
    </xf>
    <xf numFmtId="0" fontId="16" fillId="0" borderId="6" xfId="0" applyFont="1" applyFill="1" applyBorder="1" applyAlignment="1">
      <alignment vertical="center" wrapText="1"/>
    </xf>
    <xf numFmtId="0" fontId="16" fillId="0" borderId="47" xfId="0" applyFont="1" applyFill="1" applyBorder="1" applyAlignment="1">
      <alignment vertical="center" wrapText="1"/>
    </xf>
    <xf numFmtId="0" fontId="16" fillId="0" borderId="3" xfId="0" applyFont="1" applyFill="1" applyBorder="1" applyAlignment="1">
      <alignment vertical="center" wrapText="1"/>
    </xf>
    <xf numFmtId="0" fontId="16" fillId="0" borderId="8" xfId="0" applyFont="1" applyFill="1" applyBorder="1" applyAlignment="1">
      <alignment vertical="center" wrapText="1"/>
    </xf>
    <xf numFmtId="0" fontId="3" fillId="0" borderId="120" xfId="0" applyFont="1" applyBorder="1" applyAlignment="1">
      <alignment horizontal="center"/>
    </xf>
    <xf numFmtId="0" fontId="3" fillId="0" borderId="154" xfId="0" applyFont="1" applyBorder="1" applyAlignment="1">
      <alignment horizontal="center"/>
    </xf>
    <xf numFmtId="0" fontId="6" fillId="0" borderId="0" xfId="0" applyFont="1" applyBorder="1" applyAlignment="1">
      <alignment horizontal="left" vertical="center"/>
    </xf>
    <xf numFmtId="183" fontId="12" fillId="3" borderId="61" xfId="0" applyNumberFormat="1" applyFont="1" applyFill="1" applyBorder="1" applyAlignment="1" applyProtection="1">
      <alignment horizontal="center" vertical="center" shrinkToFit="1"/>
    </xf>
    <xf numFmtId="183" fontId="12" fillId="3" borderId="62" xfId="0" applyNumberFormat="1" applyFont="1" applyFill="1" applyBorder="1" applyAlignment="1" applyProtection="1">
      <alignment horizontal="center" vertical="center" shrinkToFit="1"/>
    </xf>
    <xf numFmtId="183" fontId="12" fillId="3" borderId="54" xfId="0" applyNumberFormat="1"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6" fillId="0" borderId="186" xfId="0" applyFont="1" applyBorder="1" applyAlignment="1">
      <alignment horizontal="distributed" vertical="center"/>
    </xf>
    <xf numFmtId="0" fontId="5" fillId="0" borderId="0" xfId="0" applyFont="1" applyAlignment="1">
      <alignment horizontal="left" vertical="center"/>
    </xf>
    <xf numFmtId="0" fontId="6" fillId="0" borderId="0" xfId="0" applyNumberFormat="1" applyFont="1" applyAlignment="1">
      <alignment horizontal="right" vertical="center"/>
    </xf>
    <xf numFmtId="0" fontId="20" fillId="3" borderId="0" xfId="0" applyFont="1" applyFill="1" applyBorder="1" applyAlignment="1" applyProtection="1">
      <alignment horizontal="center"/>
      <protection locked="0"/>
    </xf>
    <xf numFmtId="0" fontId="20" fillId="3" borderId="186" xfId="0" applyFont="1" applyFill="1" applyBorder="1" applyAlignment="1" applyProtection="1">
      <alignment horizontal="center"/>
      <protection locked="0"/>
    </xf>
    <xf numFmtId="0" fontId="6" fillId="0" borderId="186" xfId="0" applyFont="1" applyFill="1" applyBorder="1" applyAlignment="1" applyProtection="1">
      <alignment horizontal="center"/>
    </xf>
    <xf numFmtId="0" fontId="16" fillId="0" borderId="136" xfId="0" applyFont="1" applyBorder="1" applyAlignment="1" applyProtection="1">
      <alignment horizontal="center" vertical="center" wrapText="1"/>
    </xf>
    <xf numFmtId="0" fontId="16" fillId="0" borderId="137" xfId="0" applyFont="1" applyBorder="1" applyAlignment="1" applyProtection="1">
      <alignment horizontal="center" vertical="center" wrapText="1"/>
    </xf>
    <xf numFmtId="0" fontId="16" fillId="0" borderId="95" xfId="0" applyFont="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5" fillId="0" borderId="148"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103" xfId="0" applyFont="1" applyBorder="1" applyAlignment="1" applyProtection="1">
      <alignment horizontal="center" vertical="center"/>
    </xf>
    <xf numFmtId="0" fontId="16" fillId="0" borderId="79" xfId="0" applyFont="1" applyBorder="1" applyAlignment="1" applyProtection="1">
      <alignment horizontal="center" vertical="center"/>
    </xf>
    <xf numFmtId="0" fontId="16" fillId="0" borderId="101" xfId="0" applyFont="1" applyBorder="1" applyAlignment="1" applyProtection="1">
      <alignment horizontal="center" vertical="center"/>
    </xf>
    <xf numFmtId="0" fontId="6" fillId="2" borderId="79"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10" fillId="0" borderId="0" xfId="0" applyFont="1" applyBorder="1" applyAlignment="1" applyProtection="1">
      <alignment horizontal="left" vertical="center"/>
    </xf>
    <xf numFmtId="0" fontId="10" fillId="0" borderId="186" xfId="0" applyFont="1" applyBorder="1" applyAlignment="1" applyProtection="1">
      <alignment horizontal="left" vertical="center"/>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121" xfId="0" applyFont="1" applyBorder="1" applyAlignment="1" applyProtection="1">
      <alignment horizontal="center" vertical="center" wrapText="1"/>
    </xf>
    <xf numFmtId="0" fontId="10" fillId="0" borderId="122" xfId="0" applyFont="1" applyBorder="1" applyAlignment="1" applyProtection="1">
      <alignment horizontal="center" vertical="center" wrapText="1"/>
    </xf>
    <xf numFmtId="0" fontId="10" fillId="0" borderId="123" xfId="0" applyFont="1" applyBorder="1" applyAlignment="1" applyProtection="1">
      <alignment horizontal="center" vertical="center" wrapText="1"/>
    </xf>
    <xf numFmtId="0" fontId="10" fillId="0" borderId="124" xfId="0" applyFont="1" applyBorder="1" applyAlignment="1" applyProtection="1">
      <alignment horizontal="center" vertical="center" wrapText="1"/>
    </xf>
    <xf numFmtId="0" fontId="10" fillId="0" borderId="125" xfId="0" applyFont="1" applyBorder="1" applyAlignment="1" applyProtection="1">
      <alignment horizontal="center" vertical="center" wrapText="1"/>
    </xf>
    <xf numFmtId="0" fontId="10" fillId="0" borderId="126" xfId="0" applyFont="1" applyBorder="1" applyAlignment="1" applyProtection="1">
      <alignment horizontal="center" vertical="center" wrapText="1"/>
    </xf>
    <xf numFmtId="0" fontId="3" fillId="0" borderId="0" xfId="0" applyFont="1" applyBorder="1" applyAlignment="1">
      <alignment horizontal="center"/>
    </xf>
    <xf numFmtId="0" fontId="3" fillId="0" borderId="186" xfId="0" applyFont="1" applyBorder="1" applyAlignment="1">
      <alignment horizontal="center"/>
    </xf>
    <xf numFmtId="0" fontId="11" fillId="2" borderId="78" xfId="0" applyFont="1" applyFill="1" applyBorder="1" applyAlignment="1" applyProtection="1">
      <alignment horizontal="center" vertical="center"/>
      <protection locked="0"/>
    </xf>
  </cellXfs>
  <cellStyles count="7">
    <cellStyle name="桁区切り" xfId="1" builtinId="6"/>
    <cellStyle name="桁区切り 2" xfId="2" xr:uid="{00000000-0005-0000-0000-000001000000}"/>
    <cellStyle name="桁区切り 2 2" xfId="6" xr:uid="{3BB51C4B-3FC7-4098-933E-313C47B673E6}"/>
    <cellStyle name="標準" xfId="0" builtinId="0"/>
    <cellStyle name="標準 2" xfId="3" xr:uid="{00000000-0005-0000-0000-000003000000}"/>
    <cellStyle name="標準 3" xfId="4" xr:uid="{00000000-0005-0000-0000-000004000000}"/>
    <cellStyle name="標準 4" xfId="5" xr:uid="{CA23E3E7-C176-42B2-950E-847673E02EA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1"/>
  <sheetViews>
    <sheetView showGridLines="0" showZeros="0" tabSelected="1" zoomScale="98" zoomScaleNormal="98" zoomScaleSheetLayoutView="80" workbookViewId="0">
      <selection activeCell="AL117" sqref="AL117:AM1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0" hidden="1" customWidth="1"/>
    <col min="56" max="57" width="3.625" style="25"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586" t="s">
        <v>0</v>
      </c>
      <c r="BG2" s="587"/>
      <c r="BH2" s="587"/>
      <c r="BI2" s="587"/>
      <c r="BJ2" s="588"/>
    </row>
    <row r="3" spans="1:77" ht="9" customHeight="1" x14ac:dyDescent="0.15">
      <c r="U3" s="5"/>
      <c r="V3" s="5"/>
      <c r="W3" s="5"/>
      <c r="X3" s="5"/>
      <c r="Y3" s="5"/>
      <c r="Z3" s="6"/>
      <c r="AA3" s="6"/>
      <c r="AB3" s="198"/>
      <c r="AD3" s="198"/>
      <c r="AE3" s="198"/>
      <c r="AF3" s="198"/>
      <c r="AG3" s="198"/>
      <c r="AH3" s="198"/>
      <c r="AI3" s="198"/>
      <c r="AJ3" s="198"/>
      <c r="AK3" s="198"/>
      <c r="AL3" s="198"/>
      <c r="AM3" s="198"/>
      <c r="AN3" s="198"/>
      <c r="AO3" s="198"/>
      <c r="AP3" s="198"/>
      <c r="AQ3" s="198"/>
      <c r="AR3" s="198"/>
      <c r="AS3" s="198"/>
      <c r="BF3" s="150"/>
      <c r="BG3" s="101"/>
      <c r="BH3" s="101"/>
      <c r="BI3" s="101"/>
      <c r="BJ3" s="111"/>
    </row>
    <row r="4" spans="1:77" ht="17.25" customHeight="1" x14ac:dyDescent="0.2">
      <c r="B4" s="2" t="s">
        <v>1</v>
      </c>
      <c r="U4" s="7" t="s">
        <v>2</v>
      </c>
      <c r="V4" s="5"/>
      <c r="W4" s="5"/>
      <c r="X4" s="5"/>
      <c r="Y4" s="5"/>
      <c r="AL4" s="3"/>
      <c r="BF4" s="150"/>
      <c r="BG4" s="101" t="s">
        <v>3</v>
      </c>
      <c r="BH4" s="101"/>
      <c r="BI4" s="101"/>
      <c r="BJ4" s="111"/>
    </row>
    <row r="5" spans="1:77" ht="13.15" customHeight="1" x14ac:dyDescent="0.15">
      <c r="M5" s="8"/>
      <c r="N5" s="589" t="s">
        <v>4</v>
      </c>
      <c r="O5" s="589"/>
      <c r="P5" s="589"/>
      <c r="Q5" s="589"/>
      <c r="R5" s="589"/>
      <c r="S5" s="589"/>
      <c r="T5" s="589"/>
      <c r="U5" s="589"/>
      <c r="V5" s="589"/>
      <c r="W5" s="589"/>
      <c r="X5" s="589"/>
      <c r="Y5" s="589"/>
      <c r="Z5" s="589"/>
      <c r="AA5" s="589"/>
      <c r="AB5" s="589"/>
      <c r="AC5" s="589"/>
      <c r="AD5" s="589"/>
      <c r="AE5" s="589"/>
      <c r="AF5" s="8"/>
      <c r="AL5" s="151"/>
      <c r="AM5" s="496" t="s">
        <v>5</v>
      </c>
      <c r="AN5" s="497"/>
      <c r="AO5" s="497"/>
      <c r="AP5" s="498"/>
      <c r="BF5" s="150"/>
      <c r="BG5" s="101" t="s">
        <v>6</v>
      </c>
      <c r="BH5" s="101"/>
      <c r="BI5" s="101"/>
      <c r="BJ5" s="111"/>
    </row>
    <row r="6" spans="1:77" ht="13.15" customHeight="1" x14ac:dyDescent="0.15">
      <c r="M6" s="204"/>
      <c r="N6" s="590"/>
      <c r="O6" s="590"/>
      <c r="P6" s="590"/>
      <c r="Q6" s="590"/>
      <c r="R6" s="590"/>
      <c r="S6" s="590"/>
      <c r="T6" s="590"/>
      <c r="U6" s="590"/>
      <c r="V6" s="590"/>
      <c r="W6" s="590"/>
      <c r="X6" s="590"/>
      <c r="Y6" s="590"/>
      <c r="Z6" s="590"/>
      <c r="AA6" s="590"/>
      <c r="AB6" s="590"/>
      <c r="AC6" s="590"/>
      <c r="AD6" s="590"/>
      <c r="AE6" s="590"/>
      <c r="AF6" s="204"/>
      <c r="AL6" s="151"/>
      <c r="AM6" s="499"/>
      <c r="AN6" s="500"/>
      <c r="AO6" s="500"/>
      <c r="AP6" s="501"/>
      <c r="BF6" s="150"/>
      <c r="BG6" s="101" t="s">
        <v>7</v>
      </c>
      <c r="BH6" s="101"/>
      <c r="BI6" s="101"/>
      <c r="BJ6" s="111"/>
    </row>
    <row r="7" spans="1:77" ht="12.75" customHeight="1" x14ac:dyDescent="0.15">
      <c r="AI7" s="22"/>
      <c r="AL7" s="133"/>
      <c r="AM7" s="133"/>
      <c r="AN7" s="3"/>
      <c r="AO7" s="3"/>
      <c r="BF7" s="150"/>
      <c r="BG7" s="101" t="s">
        <v>8</v>
      </c>
      <c r="BH7" s="101"/>
      <c r="BI7" s="101"/>
      <c r="BJ7" s="111"/>
    </row>
    <row r="8" spans="1:77" ht="6" customHeight="1" x14ac:dyDescent="0.15">
      <c r="BF8" s="150"/>
      <c r="BG8" s="101" t="s">
        <v>6</v>
      </c>
      <c r="BH8" s="101"/>
      <c r="BI8" s="101"/>
      <c r="BJ8" s="111"/>
    </row>
    <row r="9" spans="1:77" ht="12" customHeight="1" x14ac:dyDescent="0.15">
      <c r="B9" s="545" t="s">
        <v>9</v>
      </c>
      <c r="C9" s="546"/>
      <c r="D9" s="546"/>
      <c r="E9" s="546"/>
      <c r="F9" s="546"/>
      <c r="G9" s="546"/>
      <c r="H9" s="546"/>
      <c r="I9" s="547"/>
      <c r="J9" s="550" t="s">
        <v>10</v>
      </c>
      <c r="K9" s="550"/>
      <c r="L9" s="196" t="s">
        <v>11</v>
      </c>
      <c r="M9" s="550" t="s">
        <v>12</v>
      </c>
      <c r="N9" s="550"/>
      <c r="O9" s="551" t="s">
        <v>13</v>
      </c>
      <c r="P9" s="550"/>
      <c r="Q9" s="550"/>
      <c r="R9" s="550"/>
      <c r="S9" s="550"/>
      <c r="T9" s="550"/>
      <c r="U9" s="550" t="s">
        <v>14</v>
      </c>
      <c r="V9" s="550"/>
      <c r="W9" s="550"/>
      <c r="X9" s="3"/>
      <c r="Y9" s="3"/>
      <c r="Z9" s="3"/>
      <c r="AA9" s="3"/>
      <c r="AB9" s="3"/>
      <c r="AC9" s="3"/>
      <c r="AD9" s="3"/>
      <c r="AE9" s="3"/>
      <c r="AF9" s="3"/>
      <c r="AG9" s="3"/>
      <c r="AH9" s="3"/>
      <c r="AI9" s="3"/>
      <c r="AJ9" s="3"/>
      <c r="AK9" s="3"/>
      <c r="AL9" s="552"/>
      <c r="AM9" s="553"/>
      <c r="AN9" s="444" t="s">
        <v>15</v>
      </c>
      <c r="AO9" s="444"/>
      <c r="AP9" s="447">
        <v>1</v>
      </c>
      <c r="AQ9" s="447"/>
      <c r="AR9" s="444" t="s">
        <v>16</v>
      </c>
      <c r="AS9" s="450"/>
      <c r="BD9" s="107"/>
      <c r="BF9" s="150"/>
      <c r="BG9" s="101" t="s">
        <v>17</v>
      </c>
      <c r="BH9" s="101"/>
      <c r="BI9" s="101"/>
      <c r="BJ9" s="111"/>
    </row>
    <row r="10" spans="1:77" ht="13.9" customHeight="1" x14ac:dyDescent="0.15">
      <c r="B10" s="546"/>
      <c r="C10" s="546"/>
      <c r="D10" s="546"/>
      <c r="E10" s="546"/>
      <c r="F10" s="546"/>
      <c r="G10" s="546"/>
      <c r="H10" s="546"/>
      <c r="I10" s="547"/>
      <c r="J10" s="453" t="s">
        <v>154</v>
      </c>
      <c r="K10" s="584" t="s">
        <v>156</v>
      </c>
      <c r="L10" s="453" t="s">
        <v>154</v>
      </c>
      <c r="M10" s="530" t="s">
        <v>158</v>
      </c>
      <c r="N10" s="532" t="s">
        <v>160</v>
      </c>
      <c r="O10" s="453" t="s">
        <v>162</v>
      </c>
      <c r="P10" s="534" t="s">
        <v>160</v>
      </c>
      <c r="Q10" s="534" t="s">
        <v>164</v>
      </c>
      <c r="R10" s="534" t="s">
        <v>154</v>
      </c>
      <c r="S10" s="534" t="s">
        <v>156</v>
      </c>
      <c r="T10" s="532" t="s">
        <v>156</v>
      </c>
      <c r="U10" s="536"/>
      <c r="V10" s="538"/>
      <c r="W10" s="566"/>
      <c r="X10" s="3"/>
      <c r="Y10" s="3"/>
      <c r="Z10" s="3"/>
      <c r="AA10" s="3"/>
      <c r="AB10" s="3"/>
      <c r="AC10" s="3"/>
      <c r="AD10" s="3"/>
      <c r="AE10" s="3"/>
      <c r="AF10" s="3"/>
      <c r="AG10" s="3"/>
      <c r="AH10" s="3"/>
      <c r="AI10" s="3"/>
      <c r="AJ10" s="3"/>
      <c r="AK10" s="3"/>
      <c r="AL10" s="554"/>
      <c r="AM10" s="555"/>
      <c r="AN10" s="445"/>
      <c r="AO10" s="445"/>
      <c r="AP10" s="448"/>
      <c r="AQ10" s="448"/>
      <c r="AR10" s="445"/>
      <c r="AS10" s="451"/>
      <c r="BF10" s="150"/>
      <c r="BG10" s="101" t="s">
        <v>18</v>
      </c>
      <c r="BH10" s="101"/>
      <c r="BI10" s="101"/>
      <c r="BJ10" s="111"/>
    </row>
    <row r="11" spans="1:77" ht="9" customHeight="1" x14ac:dyDescent="0.15">
      <c r="B11" s="546"/>
      <c r="C11" s="546"/>
      <c r="D11" s="546"/>
      <c r="E11" s="546"/>
      <c r="F11" s="546"/>
      <c r="G11" s="546"/>
      <c r="H11" s="546"/>
      <c r="I11" s="547"/>
      <c r="J11" s="454"/>
      <c r="K11" s="585"/>
      <c r="L11" s="454"/>
      <c r="M11" s="531"/>
      <c r="N11" s="533"/>
      <c r="O11" s="454"/>
      <c r="P11" s="535"/>
      <c r="Q11" s="535"/>
      <c r="R11" s="535"/>
      <c r="S11" s="535"/>
      <c r="T11" s="533"/>
      <c r="U11" s="537"/>
      <c r="V11" s="539"/>
      <c r="W11" s="567"/>
      <c r="X11" s="3"/>
      <c r="Y11" s="3"/>
      <c r="Z11" s="3"/>
      <c r="AA11" s="3"/>
      <c r="AB11" s="3"/>
      <c r="AC11" s="3"/>
      <c r="AD11" s="3"/>
      <c r="AE11" s="3"/>
      <c r="AF11" s="3"/>
      <c r="AG11" s="3"/>
      <c r="AH11" s="3"/>
      <c r="AI11" s="3"/>
      <c r="AJ11" s="3"/>
      <c r="AL11" s="556"/>
      <c r="AM11" s="557"/>
      <c r="AN11" s="446"/>
      <c r="AO11" s="446"/>
      <c r="AP11" s="449"/>
      <c r="AQ11" s="449"/>
      <c r="AR11" s="446"/>
      <c r="AS11" s="452"/>
      <c r="BF11" s="150"/>
      <c r="BG11" s="101" t="s">
        <v>6</v>
      </c>
      <c r="BH11" s="101"/>
      <c r="BI11" s="101"/>
      <c r="BJ11" s="111"/>
    </row>
    <row r="12" spans="1:77" ht="6" customHeight="1" thickBot="1" x14ac:dyDescent="0.2">
      <c r="B12" s="548"/>
      <c r="C12" s="548"/>
      <c r="D12" s="548"/>
      <c r="E12" s="548"/>
      <c r="F12" s="548"/>
      <c r="G12" s="548"/>
      <c r="H12" s="548"/>
      <c r="I12" s="549"/>
      <c r="J12" s="454"/>
      <c r="K12" s="585"/>
      <c r="L12" s="454"/>
      <c r="M12" s="531"/>
      <c r="N12" s="533"/>
      <c r="O12" s="454"/>
      <c r="P12" s="535"/>
      <c r="Q12" s="535"/>
      <c r="R12" s="535"/>
      <c r="S12" s="535"/>
      <c r="T12" s="533"/>
      <c r="U12" s="537"/>
      <c r="V12" s="539"/>
      <c r="W12" s="567"/>
      <c r="X12" s="3"/>
      <c r="Y12" s="3"/>
      <c r="Z12" s="3"/>
      <c r="AA12" s="3"/>
      <c r="AB12" s="3"/>
      <c r="AC12" s="3"/>
      <c r="AD12" s="3"/>
      <c r="AE12" s="3"/>
      <c r="AF12" s="3"/>
      <c r="AG12" s="3"/>
      <c r="AH12" s="3"/>
      <c r="AI12" s="3"/>
      <c r="AJ12" s="3"/>
      <c r="AK12" s="3"/>
      <c r="BF12" s="150"/>
      <c r="BG12" s="101" t="s">
        <v>19</v>
      </c>
      <c r="BH12" s="101"/>
      <c r="BI12" s="101"/>
      <c r="BJ12" s="111"/>
    </row>
    <row r="13" spans="1:77" s="4" customFormat="1" ht="15" customHeight="1" thickBot="1" x14ac:dyDescent="0.2">
      <c r="A13" s="1"/>
      <c r="B13" s="568" t="s">
        <v>20</v>
      </c>
      <c r="C13" s="569"/>
      <c r="D13" s="569"/>
      <c r="E13" s="569"/>
      <c r="F13" s="569"/>
      <c r="G13" s="569"/>
      <c r="H13" s="569"/>
      <c r="I13" s="570"/>
      <c r="J13" s="568" t="s">
        <v>21</v>
      </c>
      <c r="K13" s="569"/>
      <c r="L13" s="569"/>
      <c r="M13" s="569"/>
      <c r="N13" s="577"/>
      <c r="O13" s="580" t="s">
        <v>22</v>
      </c>
      <c r="P13" s="569"/>
      <c r="Q13" s="569"/>
      <c r="R13" s="569"/>
      <c r="S13" s="569"/>
      <c r="T13" s="569"/>
      <c r="U13" s="570"/>
      <c r="V13" s="152" t="s">
        <v>23</v>
      </c>
      <c r="W13" s="153"/>
      <c r="X13" s="153"/>
      <c r="Y13" s="583" t="s">
        <v>24</v>
      </c>
      <c r="Z13" s="583"/>
      <c r="AA13" s="583"/>
      <c r="AB13" s="583"/>
      <c r="AC13" s="583"/>
      <c r="AD13" s="583"/>
      <c r="AE13" s="583"/>
      <c r="AF13" s="583"/>
      <c r="AG13" s="583"/>
      <c r="AH13" s="583"/>
      <c r="AI13" s="153"/>
      <c r="AJ13" s="153"/>
      <c r="AK13" s="154"/>
      <c r="AL13" s="155" t="s">
        <v>25</v>
      </c>
      <c r="AM13" s="156"/>
      <c r="AN13" s="412" t="s">
        <v>26</v>
      </c>
      <c r="AO13" s="412"/>
      <c r="AP13" s="412"/>
      <c r="AQ13" s="412"/>
      <c r="AR13" s="412"/>
      <c r="AS13" s="413"/>
      <c r="AX13" s="10"/>
      <c r="AY13" s="10"/>
      <c r="AZ13" s="10"/>
      <c r="BA13" s="10"/>
      <c r="BB13" s="10"/>
      <c r="BC13" s="10"/>
      <c r="BD13" s="558" t="s">
        <v>27</v>
      </c>
      <c r="BE13" s="559"/>
      <c r="BF13" s="157"/>
      <c r="BG13" s="25" t="s">
        <v>28</v>
      </c>
      <c r="BH13" s="128"/>
      <c r="BI13" s="128"/>
      <c r="BJ13" s="112"/>
    </row>
    <row r="14" spans="1:77" s="4" customFormat="1" ht="18" customHeight="1" thickBot="1" x14ac:dyDescent="0.2">
      <c r="A14" s="1"/>
      <c r="B14" s="571"/>
      <c r="C14" s="572"/>
      <c r="D14" s="572"/>
      <c r="E14" s="572"/>
      <c r="F14" s="572"/>
      <c r="G14" s="572"/>
      <c r="H14" s="572"/>
      <c r="I14" s="573"/>
      <c r="J14" s="571"/>
      <c r="K14" s="572"/>
      <c r="L14" s="572"/>
      <c r="M14" s="572"/>
      <c r="N14" s="578"/>
      <c r="O14" s="581"/>
      <c r="P14" s="572"/>
      <c r="Q14" s="572"/>
      <c r="R14" s="572"/>
      <c r="S14" s="572"/>
      <c r="T14" s="572"/>
      <c r="U14" s="573"/>
      <c r="V14" s="414" t="s">
        <v>167</v>
      </c>
      <c r="W14" s="415"/>
      <c r="X14" s="415"/>
      <c r="Y14" s="416"/>
      <c r="Z14" s="414" t="s">
        <v>168</v>
      </c>
      <c r="AA14" s="415"/>
      <c r="AB14" s="415"/>
      <c r="AC14" s="416"/>
      <c r="AD14" s="414" t="s">
        <v>169</v>
      </c>
      <c r="AE14" s="415"/>
      <c r="AF14" s="415"/>
      <c r="AG14" s="416"/>
      <c r="AH14" s="414" t="s">
        <v>170</v>
      </c>
      <c r="AI14" s="420"/>
      <c r="AJ14" s="420"/>
      <c r="AK14" s="421"/>
      <c r="AL14" s="562" t="s">
        <v>29</v>
      </c>
      <c r="AM14" s="563"/>
      <c r="AN14" s="427" t="s">
        <v>30</v>
      </c>
      <c r="AO14" s="428"/>
      <c r="AP14" s="428"/>
      <c r="AQ14" s="428"/>
      <c r="AR14" s="429"/>
      <c r="AS14" s="430"/>
      <c r="AX14" s="110"/>
      <c r="AY14" s="158" t="s">
        <v>31</v>
      </c>
      <c r="AZ14" s="158" t="s">
        <v>31</v>
      </c>
      <c r="BA14" s="158" t="s">
        <v>32</v>
      </c>
      <c r="BB14" s="494" t="s">
        <v>33</v>
      </c>
      <c r="BC14" s="495"/>
      <c r="BD14" s="560"/>
      <c r="BE14" s="561"/>
      <c r="BF14" s="129"/>
      <c r="BG14" s="205"/>
      <c r="BH14" s="205"/>
      <c r="BI14" s="113" t="s">
        <v>34</v>
      </c>
      <c r="BJ14" s="114">
        <v>41</v>
      </c>
      <c r="BO14" s="11" t="s">
        <v>35</v>
      </c>
    </row>
    <row r="15" spans="1:77" s="4" customFormat="1" ht="18" customHeight="1" x14ac:dyDescent="0.15">
      <c r="A15" s="1"/>
      <c r="B15" s="574"/>
      <c r="C15" s="575"/>
      <c r="D15" s="575"/>
      <c r="E15" s="575"/>
      <c r="F15" s="575"/>
      <c r="G15" s="575"/>
      <c r="H15" s="575"/>
      <c r="I15" s="576"/>
      <c r="J15" s="574"/>
      <c r="K15" s="575"/>
      <c r="L15" s="575"/>
      <c r="M15" s="575"/>
      <c r="N15" s="579"/>
      <c r="O15" s="582"/>
      <c r="P15" s="575"/>
      <c r="Q15" s="575"/>
      <c r="R15" s="575"/>
      <c r="S15" s="575"/>
      <c r="T15" s="575"/>
      <c r="U15" s="576"/>
      <c r="V15" s="417"/>
      <c r="W15" s="418"/>
      <c r="X15" s="418"/>
      <c r="Y15" s="419"/>
      <c r="Z15" s="417"/>
      <c r="AA15" s="418"/>
      <c r="AB15" s="418"/>
      <c r="AC15" s="419"/>
      <c r="AD15" s="417"/>
      <c r="AE15" s="418"/>
      <c r="AF15" s="418"/>
      <c r="AG15" s="419"/>
      <c r="AH15" s="422"/>
      <c r="AI15" s="423"/>
      <c r="AJ15" s="423"/>
      <c r="AK15" s="424"/>
      <c r="AL15" s="564"/>
      <c r="AM15" s="565"/>
      <c r="AN15" s="431"/>
      <c r="AO15" s="431"/>
      <c r="AP15" s="431"/>
      <c r="AQ15" s="431"/>
      <c r="AR15" s="431"/>
      <c r="AS15" s="432"/>
      <c r="AX15" s="110"/>
      <c r="AY15" s="118"/>
      <c r="AZ15" s="119" t="s">
        <v>36</v>
      </c>
      <c r="BA15" s="119" t="s">
        <v>37</v>
      </c>
      <c r="BB15" s="159" t="s">
        <v>38</v>
      </c>
      <c r="BC15" s="119" t="s">
        <v>39</v>
      </c>
      <c r="BD15" s="160" t="s">
        <v>40</v>
      </c>
      <c r="BE15" s="161" t="s">
        <v>41</v>
      </c>
      <c r="BF15" s="115" t="s">
        <v>42</v>
      </c>
      <c r="BG15" s="116" t="s">
        <v>43</v>
      </c>
      <c r="BH15" s="116" t="s">
        <v>44</v>
      </c>
      <c r="BI15" s="206" t="s">
        <v>45</v>
      </c>
      <c r="BJ15" s="117" t="s">
        <v>46</v>
      </c>
      <c r="BL15" s="106" t="s">
        <v>47</v>
      </c>
      <c r="BM15" s="106" t="s">
        <v>48</v>
      </c>
      <c r="BO15" s="4" t="s">
        <v>49</v>
      </c>
      <c r="BP15" s="4" t="s">
        <v>50</v>
      </c>
      <c r="BQ15" s="4" t="s">
        <v>51</v>
      </c>
      <c r="BR15" s="4" t="s">
        <v>52</v>
      </c>
      <c r="BS15" s="4" t="s">
        <v>53</v>
      </c>
      <c r="BT15" s="4" t="s">
        <v>54</v>
      </c>
      <c r="BU15" s="4" t="s">
        <v>55</v>
      </c>
    </row>
    <row r="16" spans="1:77" ht="18" customHeight="1" thickBot="1" x14ac:dyDescent="0.2">
      <c r="B16" s="365"/>
      <c r="C16" s="366"/>
      <c r="D16" s="366"/>
      <c r="E16" s="366"/>
      <c r="F16" s="366"/>
      <c r="G16" s="366"/>
      <c r="H16" s="366"/>
      <c r="I16" s="367"/>
      <c r="J16" s="365"/>
      <c r="K16" s="366"/>
      <c r="L16" s="366"/>
      <c r="M16" s="366"/>
      <c r="N16" s="371"/>
      <c r="O16" s="195"/>
      <c r="P16" s="162" t="s">
        <v>56</v>
      </c>
      <c r="Q16" s="193"/>
      <c r="R16" s="226" t="s">
        <v>57</v>
      </c>
      <c r="S16" s="192"/>
      <c r="T16" s="373" t="s">
        <v>58</v>
      </c>
      <c r="U16" s="373"/>
      <c r="V16" s="391"/>
      <c r="W16" s="391"/>
      <c r="X16" s="391"/>
      <c r="Y16" s="320" t="s">
        <v>59</v>
      </c>
      <c r="Z16" s="321"/>
      <c r="AA16" s="322"/>
      <c r="AB16" s="322"/>
      <c r="AC16" s="323" t="s">
        <v>166</v>
      </c>
      <c r="AD16" s="321"/>
      <c r="AE16" s="322"/>
      <c r="AF16" s="322"/>
      <c r="AG16" s="324" t="s">
        <v>166</v>
      </c>
      <c r="AH16" s="392" t="s">
        <v>171</v>
      </c>
      <c r="AI16" s="393"/>
      <c r="AJ16" s="393"/>
      <c r="AK16" s="394"/>
      <c r="AL16" s="255"/>
      <c r="AM16" s="256"/>
      <c r="AN16" s="353"/>
      <c r="AO16" s="354"/>
      <c r="AP16" s="354"/>
      <c r="AQ16" s="354"/>
      <c r="AR16" s="354"/>
      <c r="AS16" s="313" t="s">
        <v>59</v>
      </c>
      <c r="AV16" s="26" t="str">
        <f>IF(OR(O16="",Q16=""),"", IF(O16&lt;20,DATE(O16+118,Q16,IF(S16="",1,S16)),DATE(O16+88,Q16,IF(S16="",1,S16))))</f>
        <v/>
      </c>
      <c r="AW16" s="27" t="e">
        <f>IF(AV16&lt;=#REF!,"昔",IF(AV16&lt;=#REF!,"上",IF(AV16&lt;=#REF!,"中","下")))</f>
        <v>#REF!</v>
      </c>
      <c r="AX16" s="110" t="e">
        <f>IF(AV16&lt;=#REF!,5,IF(AV16&lt;=#REF!,7,IF(AV16&lt;=#REF!,9,11)))</f>
        <v>#REF!</v>
      </c>
      <c r="AY16" s="163"/>
      <c r="AZ16" s="164"/>
      <c r="BA16" s="165">
        <f>AN16</f>
        <v>0</v>
      </c>
      <c r="BB16" s="164"/>
      <c r="BC16" s="164"/>
      <c r="BD16" s="166">
        <v>1</v>
      </c>
      <c r="BE16" s="167">
        <v>1</v>
      </c>
      <c r="BF16" s="160">
        <v>1</v>
      </c>
      <c r="BG16" s="168">
        <v>16</v>
      </c>
      <c r="BH16" s="168">
        <v>24</v>
      </c>
      <c r="BI16" s="169" t="str">
        <f ca="1">IF(COUNTA(INDIRECT(ADDRESS(BG16,2)):INDIRECT(ADDRESS(BH16,2)))&gt;0,COUNTA(INDIRECT(ADDRESS(BG16,2)):INDIRECT(ADDRESS(BH16,2))),"")</f>
        <v/>
      </c>
      <c r="BJ16" s="170">
        <f ca="1">IF(ISERROR(LOOKUP(1,0/BI16:BI85,BF16:BF85)),LOOKUP(1,0/BF16:BF85,BF16:BF85),LOOKUP(1,0/BI16:BI85,BF16:BF85))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540"/>
      <c r="C17" s="541"/>
      <c r="D17" s="541"/>
      <c r="E17" s="541"/>
      <c r="F17" s="541"/>
      <c r="G17" s="541"/>
      <c r="H17" s="541"/>
      <c r="I17" s="542"/>
      <c r="J17" s="540"/>
      <c r="K17" s="541"/>
      <c r="L17" s="541"/>
      <c r="M17" s="541"/>
      <c r="N17" s="543"/>
      <c r="O17" s="234"/>
      <c r="P17" s="235" t="s">
        <v>56</v>
      </c>
      <c r="Q17" s="236"/>
      <c r="R17" s="235" t="s">
        <v>57</v>
      </c>
      <c r="S17" s="237"/>
      <c r="T17" s="544" t="s">
        <v>60</v>
      </c>
      <c r="U17" s="544"/>
      <c r="V17" s="522"/>
      <c r="W17" s="523"/>
      <c r="X17" s="523"/>
      <c r="Y17" s="523"/>
      <c r="Z17" s="522"/>
      <c r="AA17" s="523"/>
      <c r="AB17" s="523"/>
      <c r="AC17" s="523"/>
      <c r="AD17" s="522"/>
      <c r="AE17" s="523"/>
      <c r="AF17" s="523"/>
      <c r="AG17" s="524"/>
      <c r="AH17" s="526">
        <f>IF(V17+Z17-AD17="","",V17+Z17-AD17)</f>
        <v>0</v>
      </c>
      <c r="AI17" s="526"/>
      <c r="AJ17" s="526"/>
      <c r="AK17" s="527"/>
      <c r="AL17" s="528"/>
      <c r="AM17" s="529"/>
      <c r="AN17" s="382">
        <f>ROUNDDOWN(AH17*AL17/100,0)</f>
        <v>0</v>
      </c>
      <c r="AO17" s="383"/>
      <c r="AP17" s="383"/>
      <c r="AQ17" s="383"/>
      <c r="AR17" s="383"/>
      <c r="AS17" s="314"/>
      <c r="AV17" s="26"/>
      <c r="AW17" s="27"/>
      <c r="AX17" s="110"/>
      <c r="AY17" s="209">
        <f>AH17</f>
        <v>0</v>
      </c>
      <c r="AZ17" s="120" t="e">
        <f>IF(AV16&lt;=#REF!,AH17,IF(AND(AV16&gt;=#REF!,AV16&lt;=#REF!),AH17*105/108,AH17))</f>
        <v>#REF!</v>
      </c>
      <c r="BA17" s="119"/>
      <c r="BB17" s="120">
        <f>IF($AL17="賃金で算定",0,INT(AY17*$AL17/100))</f>
        <v>0</v>
      </c>
      <c r="BC17" s="120" t="e">
        <f>IF(AY17=AZ17,BB17,AZ17*$AL17/100)</f>
        <v>#REF!</v>
      </c>
      <c r="BD17" s="166">
        <v>2</v>
      </c>
      <c r="BE17" s="167">
        <v>2</v>
      </c>
      <c r="BF17" s="160">
        <v>2</v>
      </c>
      <c r="BG17" s="168">
        <v>60</v>
      </c>
      <c r="BH17" s="168">
        <f>BG16+BG17</f>
        <v>76</v>
      </c>
      <c r="BI17" s="161" t="str">
        <f ca="1">IF(COUNTA(INDIRECT(ADDRESS(BG17,2)):INDIRECT(ADDRESS(BH17,2)))&gt;0,COUNTA(INDIRECT(ADDRESS(BG17,2)):INDIRECT(ADDRESS(BH17,2))),"")</f>
        <v/>
      </c>
      <c r="BJ17" s="101"/>
      <c r="BL17" s="106" t="e">
        <f>IF(AY17=AZ17,0,1)</f>
        <v>#REF!</v>
      </c>
      <c r="BM17" s="106" t="e">
        <f>IF(BL17=1,AL17,"")</f>
        <v>#REF!</v>
      </c>
    </row>
    <row r="18" spans="2:74" ht="18" customHeight="1" x14ac:dyDescent="0.15">
      <c r="B18" s="365"/>
      <c r="C18" s="366"/>
      <c r="D18" s="366"/>
      <c r="E18" s="366"/>
      <c r="F18" s="366"/>
      <c r="G18" s="366"/>
      <c r="H18" s="366"/>
      <c r="I18" s="367"/>
      <c r="J18" s="365"/>
      <c r="K18" s="366"/>
      <c r="L18" s="366"/>
      <c r="M18" s="366"/>
      <c r="N18" s="371"/>
      <c r="O18" s="195"/>
      <c r="P18" s="226" t="s">
        <v>61</v>
      </c>
      <c r="Q18" s="193"/>
      <c r="R18" s="226" t="s">
        <v>57</v>
      </c>
      <c r="S18" s="192"/>
      <c r="T18" s="373" t="s">
        <v>58</v>
      </c>
      <c r="U18" s="373"/>
      <c r="V18" s="519"/>
      <c r="W18" s="520"/>
      <c r="X18" s="520"/>
      <c r="Y18" s="325"/>
      <c r="Z18" s="326"/>
      <c r="AA18" s="327"/>
      <c r="AB18" s="327"/>
      <c r="AC18" s="325"/>
      <c r="AD18" s="326"/>
      <c r="AE18" s="327"/>
      <c r="AF18" s="327"/>
      <c r="AG18" s="328"/>
      <c r="AH18" s="519"/>
      <c r="AI18" s="520"/>
      <c r="AJ18" s="520"/>
      <c r="AK18" s="521"/>
      <c r="AL18" s="255"/>
      <c r="AM18" s="256"/>
      <c r="AN18" s="519"/>
      <c r="AO18" s="520"/>
      <c r="AP18" s="520"/>
      <c r="AQ18" s="520"/>
      <c r="AR18" s="520"/>
      <c r="AS18" s="315"/>
      <c r="AV18" s="26" t="str">
        <f>IF(OR(O18="",Q18=""),"", IF(O18&lt;20,DATE(O18+118,Q18,IF(S18="",1,S18)),DATE(O18+88,Q18,IF(S18="",1,S18))))</f>
        <v/>
      </c>
      <c r="AW18" s="27" t="e">
        <f>IF(AV18&lt;=#REF!,"昔",IF(AV18&lt;=#REF!,"上",IF(AV18&lt;=#REF!,"中","下")))</f>
        <v>#REF!</v>
      </c>
      <c r="AX18" s="110" t="e">
        <f>IF(AV18&lt;=#REF!,5,IF(AV18&lt;=#REF!,7,IF(AV18&lt;=#REF!,9,11)))</f>
        <v>#REF!</v>
      </c>
      <c r="AY18" s="163"/>
      <c r="AZ18" s="164"/>
      <c r="BA18" s="165">
        <f t="shared" ref="BA18" si="0">AN18</f>
        <v>0</v>
      </c>
      <c r="BB18" s="164"/>
      <c r="BC18" s="164"/>
      <c r="BD18" s="191">
        <v>3</v>
      </c>
      <c r="BE18" s="167">
        <v>3</v>
      </c>
      <c r="BF18" s="160">
        <v>3</v>
      </c>
      <c r="BG18" s="168">
        <f t="shared" ref="BG18:BH33" si="1">BG17+$BJ$14</f>
        <v>101</v>
      </c>
      <c r="BH18" s="168">
        <f t="shared" si="1"/>
        <v>117</v>
      </c>
      <c r="BI18" s="161" t="str">
        <f ca="1">IF(COUNTA(INDIRECT(ADDRESS(BG18,2)):INDIRECT(ADDRESS(BH18,2)))&gt;0,COUNTA(INDIRECT(ADDRESS(BG18,2)):INDIRECT(ADDRESS(BH18,2))),"")</f>
        <v/>
      </c>
      <c r="BJ18" s="101"/>
      <c r="BL18" s="106"/>
      <c r="BM18" s="10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68"/>
      <c r="C19" s="369"/>
      <c r="D19" s="369"/>
      <c r="E19" s="369"/>
      <c r="F19" s="369"/>
      <c r="G19" s="369"/>
      <c r="H19" s="369"/>
      <c r="I19" s="370"/>
      <c r="J19" s="368"/>
      <c r="K19" s="369"/>
      <c r="L19" s="369"/>
      <c r="M19" s="369"/>
      <c r="N19" s="372"/>
      <c r="O19" s="234"/>
      <c r="P19" s="227" t="s">
        <v>56</v>
      </c>
      <c r="Q19" s="236"/>
      <c r="R19" s="227" t="s">
        <v>57</v>
      </c>
      <c r="S19" s="237"/>
      <c r="T19" s="376" t="s">
        <v>60</v>
      </c>
      <c r="U19" s="376"/>
      <c r="V19" s="522"/>
      <c r="W19" s="523"/>
      <c r="X19" s="523"/>
      <c r="Y19" s="523"/>
      <c r="Z19" s="522"/>
      <c r="AA19" s="523"/>
      <c r="AB19" s="523"/>
      <c r="AC19" s="523"/>
      <c r="AD19" s="522"/>
      <c r="AE19" s="523"/>
      <c r="AF19" s="523"/>
      <c r="AG19" s="524"/>
      <c r="AH19" s="526">
        <f>IF(V19+Z19-AD19="","",V19+Z19-AD19)</f>
        <v>0</v>
      </c>
      <c r="AI19" s="526"/>
      <c r="AJ19" s="526"/>
      <c r="AK19" s="527"/>
      <c r="AL19" s="528"/>
      <c r="AM19" s="529"/>
      <c r="AN19" s="382">
        <f>ROUNDDOWN(AH19*AL19/100,0)</f>
        <v>0</v>
      </c>
      <c r="AO19" s="383"/>
      <c r="AP19" s="383"/>
      <c r="AQ19" s="383"/>
      <c r="AR19" s="383"/>
      <c r="AS19" s="316"/>
      <c r="AV19" s="26"/>
      <c r="AW19" s="27"/>
      <c r="AX19" s="110"/>
      <c r="AY19" s="209">
        <f>AH19</f>
        <v>0</v>
      </c>
      <c r="AZ19" s="120" t="e">
        <f>IF(AV18&lt;=#REF!,AH19,IF(AND(AV18&gt;=#REF!,AV18&lt;=#REF!),AH19*105/108,AH19))</f>
        <v>#REF!</v>
      </c>
      <c r="BA19" s="119"/>
      <c r="BB19" s="120">
        <f t="shared" ref="BB19" si="2">IF($AL19="賃金で算定",0,INT(AY19*$AL19/100))</f>
        <v>0</v>
      </c>
      <c r="BC19" s="189" t="e">
        <f>IF(AY19=AZ19,BB19,AZ19*$AL19/100)</f>
        <v>#REF!</v>
      </c>
      <c r="BD19" s="171">
        <v>4</v>
      </c>
      <c r="BE19" s="190">
        <v>4</v>
      </c>
      <c r="BF19" s="160">
        <v>4</v>
      </c>
      <c r="BG19" s="168">
        <f t="shared" si="1"/>
        <v>142</v>
      </c>
      <c r="BH19" s="168">
        <f t="shared" si="1"/>
        <v>158</v>
      </c>
      <c r="BI19" s="161" t="str">
        <f ca="1">IF(COUNTA(INDIRECT(ADDRESS(BG19,2)):INDIRECT(ADDRESS(BH19,2)))&gt;0,COUNTA(INDIRECT(ADDRESS(BG19,2)):INDIRECT(ADDRESS(BH19,2))),"")</f>
        <v/>
      </c>
      <c r="BJ19" s="101"/>
      <c r="BL19" s="106" t="e">
        <f>IF(AY19=AZ19,0,1)</f>
        <v>#REF!</v>
      </c>
      <c r="BM19" s="106" t="e">
        <f>IF(BL19=1,AL19,"")</f>
        <v>#REF!</v>
      </c>
    </row>
    <row r="20" spans="2:74" ht="18" customHeight="1" x14ac:dyDescent="0.15">
      <c r="B20" s="365"/>
      <c r="C20" s="366"/>
      <c r="D20" s="366"/>
      <c r="E20" s="366"/>
      <c r="F20" s="366"/>
      <c r="G20" s="366"/>
      <c r="H20" s="366"/>
      <c r="I20" s="367"/>
      <c r="J20" s="365"/>
      <c r="K20" s="366"/>
      <c r="L20" s="366"/>
      <c r="M20" s="366"/>
      <c r="N20" s="371"/>
      <c r="O20" s="195"/>
      <c r="P20" s="226" t="s">
        <v>61</v>
      </c>
      <c r="Q20" s="193"/>
      <c r="R20" s="226" t="s">
        <v>57</v>
      </c>
      <c r="S20" s="192"/>
      <c r="T20" s="373" t="s">
        <v>58</v>
      </c>
      <c r="U20" s="373"/>
      <c r="V20" s="519"/>
      <c r="W20" s="520"/>
      <c r="X20" s="520"/>
      <c r="Y20" s="325"/>
      <c r="Z20" s="326"/>
      <c r="AA20" s="327"/>
      <c r="AB20" s="327"/>
      <c r="AC20" s="325"/>
      <c r="AD20" s="326"/>
      <c r="AE20" s="327"/>
      <c r="AF20" s="327"/>
      <c r="AG20" s="328"/>
      <c r="AH20" s="519"/>
      <c r="AI20" s="520"/>
      <c r="AJ20" s="520"/>
      <c r="AK20" s="521"/>
      <c r="AL20" s="255"/>
      <c r="AM20" s="256"/>
      <c r="AN20" s="519"/>
      <c r="AO20" s="520"/>
      <c r="AP20" s="520"/>
      <c r="AQ20" s="520"/>
      <c r="AR20" s="520"/>
      <c r="AS20" s="315"/>
      <c r="AV20" s="26" t="str">
        <f>IF(OR(O20="",Q20=""),"", IF(O20&lt;20,DATE(O20+118,Q20,IF(S20="",1,S20)),DATE(O20+88,Q20,IF(S20="",1,S20))))</f>
        <v/>
      </c>
      <c r="AW20" s="27" t="e">
        <f>IF(AV20&lt;=#REF!,"昔",IF(AV20&lt;=#REF!,"上",IF(AV20&lt;=#REF!,"中","下")))</f>
        <v>#REF!</v>
      </c>
      <c r="AX20" s="110" t="e">
        <f>IF(AV20&lt;=#REF!,5,IF(AV20&lt;=#REF!,7,IF(AV20&lt;=#REF!,9,11)))</f>
        <v>#REF!</v>
      </c>
      <c r="AY20" s="163"/>
      <c r="AZ20" s="164"/>
      <c r="BA20" s="165">
        <f t="shared" ref="BA20" si="3">AN20</f>
        <v>0</v>
      </c>
      <c r="BB20" s="164"/>
      <c r="BC20" s="164"/>
      <c r="BE20" s="172">
        <v>5</v>
      </c>
      <c r="BF20" s="160">
        <v>5</v>
      </c>
      <c r="BG20" s="168">
        <f t="shared" si="1"/>
        <v>183</v>
      </c>
      <c r="BH20" s="168">
        <f t="shared" si="1"/>
        <v>199</v>
      </c>
      <c r="BI20" s="161" t="str">
        <f ca="1">IF(COUNTA(INDIRECT(ADDRESS(BG20,2)):INDIRECT(ADDRESS(BH20,2)))&gt;0,COUNTA(INDIRECT(ADDRESS(BG20,2)):INDIRECT(ADDRESS(BH20,2))),"")</f>
        <v/>
      </c>
      <c r="BJ20" s="10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68"/>
      <c r="C21" s="369"/>
      <c r="D21" s="369"/>
      <c r="E21" s="369"/>
      <c r="F21" s="369"/>
      <c r="G21" s="369"/>
      <c r="H21" s="369"/>
      <c r="I21" s="370"/>
      <c r="J21" s="368"/>
      <c r="K21" s="369"/>
      <c r="L21" s="369"/>
      <c r="M21" s="369"/>
      <c r="N21" s="372"/>
      <c r="O21" s="234"/>
      <c r="P21" s="227" t="s">
        <v>56</v>
      </c>
      <c r="Q21" s="236"/>
      <c r="R21" s="227" t="s">
        <v>57</v>
      </c>
      <c r="S21" s="237"/>
      <c r="T21" s="376" t="s">
        <v>60</v>
      </c>
      <c r="U21" s="376"/>
      <c r="V21" s="522"/>
      <c r="W21" s="523"/>
      <c r="X21" s="523"/>
      <c r="Y21" s="523"/>
      <c r="Z21" s="522"/>
      <c r="AA21" s="523"/>
      <c r="AB21" s="523"/>
      <c r="AC21" s="523"/>
      <c r="AD21" s="522"/>
      <c r="AE21" s="523"/>
      <c r="AF21" s="523"/>
      <c r="AG21" s="524"/>
      <c r="AH21" s="526">
        <f>IF(V21+Z21-AD21="","",V21+Z21-AD21)</f>
        <v>0</v>
      </c>
      <c r="AI21" s="526"/>
      <c r="AJ21" s="526"/>
      <c r="AK21" s="527"/>
      <c r="AL21" s="528"/>
      <c r="AM21" s="529"/>
      <c r="AN21" s="382">
        <f>ROUNDDOWN(AH21*AL21/100,0)</f>
        <v>0</v>
      </c>
      <c r="AO21" s="383"/>
      <c r="AP21" s="383"/>
      <c r="AQ21" s="383"/>
      <c r="AR21" s="383"/>
      <c r="AS21" s="316"/>
      <c r="AV21" s="26"/>
      <c r="AW21" s="27"/>
      <c r="AX21" s="110"/>
      <c r="AY21" s="209">
        <f>AH21</f>
        <v>0</v>
      </c>
      <c r="AZ21" s="120" t="e">
        <f>IF(AV20&lt;=#REF!,AH21,IF(AND(AV20&gt;=#REF!,AV20&lt;=#REF!),AH21*105/108,AH21))</f>
        <v>#REF!</v>
      </c>
      <c r="BA21" s="119"/>
      <c r="BB21" s="120">
        <f t="shared" ref="BB21" si="4">IF($AL21="賃金で算定",0,INT(AY21*$AL21/100))</f>
        <v>0</v>
      </c>
      <c r="BC21" s="120" t="e">
        <f>IF(AY21=AZ21,BB21,AZ21*$AL21/100)</f>
        <v>#REF!</v>
      </c>
      <c r="BE21" s="172">
        <v>6</v>
      </c>
      <c r="BF21" s="160">
        <v>6</v>
      </c>
      <c r="BG21" s="168">
        <f t="shared" si="1"/>
        <v>224</v>
      </c>
      <c r="BH21" s="168">
        <f t="shared" si="1"/>
        <v>240</v>
      </c>
      <c r="BI21" s="161" t="str">
        <f ca="1">IF(COUNTA(INDIRECT(ADDRESS(BG21,2)):INDIRECT(ADDRESS(BH21,2)))&gt;0,COUNTA(INDIRECT(ADDRESS(BG21,2)):INDIRECT(ADDRESS(BH21,2))),"")</f>
        <v/>
      </c>
      <c r="BJ21" s="101"/>
      <c r="BL21" s="106" t="e">
        <f>IF(AY21=AZ21,0,1)</f>
        <v>#REF!</v>
      </c>
      <c r="BM21" s="106" t="e">
        <f>IF(BL21=1,AL21,"")</f>
        <v>#REF!</v>
      </c>
    </row>
    <row r="22" spans="2:74" ht="18" customHeight="1" x14ac:dyDescent="0.15">
      <c r="B22" s="365"/>
      <c r="C22" s="366"/>
      <c r="D22" s="366"/>
      <c r="E22" s="366"/>
      <c r="F22" s="366"/>
      <c r="G22" s="366"/>
      <c r="H22" s="366"/>
      <c r="I22" s="367"/>
      <c r="J22" s="365"/>
      <c r="K22" s="366"/>
      <c r="L22" s="366"/>
      <c r="M22" s="366"/>
      <c r="N22" s="371"/>
      <c r="O22" s="195"/>
      <c r="P22" s="238" t="s">
        <v>61</v>
      </c>
      <c r="Q22" s="193"/>
      <c r="R22" s="238" t="s">
        <v>57</v>
      </c>
      <c r="S22" s="192"/>
      <c r="T22" s="373" t="s">
        <v>58</v>
      </c>
      <c r="U22" s="373"/>
      <c r="V22" s="519"/>
      <c r="W22" s="520"/>
      <c r="X22" s="520"/>
      <c r="Y22" s="325"/>
      <c r="Z22" s="326"/>
      <c r="AA22" s="327"/>
      <c r="AB22" s="327"/>
      <c r="AC22" s="325"/>
      <c r="AD22" s="326"/>
      <c r="AE22" s="327"/>
      <c r="AF22" s="327"/>
      <c r="AG22" s="328"/>
      <c r="AH22" s="519"/>
      <c r="AI22" s="520"/>
      <c r="AJ22" s="520"/>
      <c r="AK22" s="521"/>
      <c r="AL22" s="255"/>
      <c r="AM22" s="256"/>
      <c r="AN22" s="519"/>
      <c r="AO22" s="520"/>
      <c r="AP22" s="520"/>
      <c r="AQ22" s="520"/>
      <c r="AR22" s="520"/>
      <c r="AS22" s="315"/>
      <c r="AV22" s="26" t="str">
        <f>IF(OR(O22="",Q22=""),"", IF(O22&lt;20,DATE(O22+118,Q22,IF(S22="",1,S22)),DATE(O22+88,Q22,IF(S22="",1,S22))))</f>
        <v/>
      </c>
      <c r="AW22" s="27" t="e">
        <f>IF(AV22&lt;=#REF!,"昔",IF(AV22&lt;=#REF!,"上",IF(AV22&lt;=#REF!,"中","下")))</f>
        <v>#REF!</v>
      </c>
      <c r="AX22" s="110" t="e">
        <f>IF(AV22&lt;=#REF!,5,IF(AV22&lt;=#REF!,7,IF(AV22&lt;=#REF!,9,11)))</f>
        <v>#REF!</v>
      </c>
      <c r="AY22" s="163"/>
      <c r="AZ22" s="164"/>
      <c r="BA22" s="165">
        <f t="shared" ref="BA22" si="5">AN22</f>
        <v>0</v>
      </c>
      <c r="BB22" s="164"/>
      <c r="BC22" s="164"/>
      <c r="BE22" s="172">
        <v>7</v>
      </c>
      <c r="BF22" s="160">
        <v>7</v>
      </c>
      <c r="BG22" s="168">
        <f t="shared" si="1"/>
        <v>265</v>
      </c>
      <c r="BH22" s="168">
        <f t="shared" si="1"/>
        <v>281</v>
      </c>
      <c r="BI22" s="161" t="str">
        <f ca="1">IF(COUNTA(INDIRECT(ADDRESS(BG22,2)):INDIRECT(ADDRESS(BH22,2)))&gt;0,COUNTA(INDIRECT(ADDRESS(BG22,2)):INDIRECT(ADDRESS(BH22,2))),"")</f>
        <v/>
      </c>
      <c r="BJ22" s="10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68"/>
      <c r="C23" s="369"/>
      <c r="D23" s="369"/>
      <c r="E23" s="369"/>
      <c r="F23" s="369"/>
      <c r="G23" s="369"/>
      <c r="H23" s="369"/>
      <c r="I23" s="370"/>
      <c r="J23" s="368"/>
      <c r="K23" s="369"/>
      <c r="L23" s="369"/>
      <c r="M23" s="369"/>
      <c r="N23" s="372"/>
      <c r="O23" s="234"/>
      <c r="P23" s="239" t="s">
        <v>56</v>
      </c>
      <c r="Q23" s="236"/>
      <c r="R23" s="239" t="s">
        <v>57</v>
      </c>
      <c r="S23" s="237"/>
      <c r="T23" s="376" t="s">
        <v>60</v>
      </c>
      <c r="U23" s="376"/>
      <c r="V23" s="522"/>
      <c r="W23" s="523"/>
      <c r="X23" s="523"/>
      <c r="Y23" s="523"/>
      <c r="Z23" s="522"/>
      <c r="AA23" s="523"/>
      <c r="AB23" s="523"/>
      <c r="AC23" s="523"/>
      <c r="AD23" s="522"/>
      <c r="AE23" s="523"/>
      <c r="AF23" s="523"/>
      <c r="AG23" s="524"/>
      <c r="AH23" s="526">
        <f>IF(V23+Z23-AD23="","",V23+Z23-AD23)</f>
        <v>0</v>
      </c>
      <c r="AI23" s="526"/>
      <c r="AJ23" s="526"/>
      <c r="AK23" s="527"/>
      <c r="AL23" s="528"/>
      <c r="AM23" s="529"/>
      <c r="AN23" s="382">
        <f>ROUNDDOWN(AH23*AL23/100,0)</f>
        <v>0</v>
      </c>
      <c r="AO23" s="383"/>
      <c r="AP23" s="383"/>
      <c r="AQ23" s="383"/>
      <c r="AR23" s="383"/>
      <c r="AS23" s="316"/>
      <c r="AV23" s="26"/>
      <c r="AW23" s="27"/>
      <c r="AX23" s="110"/>
      <c r="AY23" s="209">
        <f>AH23</f>
        <v>0</v>
      </c>
      <c r="AZ23" s="120" t="e">
        <f>IF(AV22&lt;=#REF!,AH23,IF(AND(AV22&gt;=#REF!,AV22&lt;=#REF!),AH23*105/108,AH23))</f>
        <v>#REF!</v>
      </c>
      <c r="BA23" s="119"/>
      <c r="BB23" s="120">
        <f t="shared" ref="BB23" si="6">IF($AL23="賃金で算定",0,INT(AY23*$AL23/100))</f>
        <v>0</v>
      </c>
      <c r="BC23" s="120" t="e">
        <f>IF(AY23=AZ23,BB23,AZ23*$AL23/100)</f>
        <v>#REF!</v>
      </c>
      <c r="BE23" s="172">
        <v>8</v>
      </c>
      <c r="BF23" s="160">
        <v>8</v>
      </c>
      <c r="BG23" s="168">
        <f t="shared" si="1"/>
        <v>306</v>
      </c>
      <c r="BH23" s="168">
        <f t="shared" si="1"/>
        <v>322</v>
      </c>
      <c r="BI23" s="161" t="str">
        <f ca="1">IF(COUNTA(INDIRECT(ADDRESS(BG23,2)):INDIRECT(ADDRESS(BH23,2)))&gt;0,COUNTA(INDIRECT(ADDRESS(BG23,2)):INDIRECT(ADDRESS(BH23,2))),"")</f>
        <v/>
      </c>
      <c r="BJ23" s="101"/>
      <c r="BL23" s="106" t="e">
        <f>IF(AY23=AZ23,0,1)</f>
        <v>#REF!</v>
      </c>
      <c r="BM23" s="106" t="e">
        <f>IF(BL23=1,AL23,"")</f>
        <v>#REF!</v>
      </c>
    </row>
    <row r="24" spans="2:74" ht="18" customHeight="1" x14ac:dyDescent="0.15">
      <c r="B24" s="365"/>
      <c r="C24" s="366"/>
      <c r="D24" s="366"/>
      <c r="E24" s="366"/>
      <c r="F24" s="366"/>
      <c r="G24" s="366"/>
      <c r="H24" s="366"/>
      <c r="I24" s="367"/>
      <c r="J24" s="365"/>
      <c r="K24" s="366"/>
      <c r="L24" s="366"/>
      <c r="M24" s="366"/>
      <c r="N24" s="371"/>
      <c r="O24" s="195"/>
      <c r="P24" s="197" t="s">
        <v>61</v>
      </c>
      <c r="Q24" s="193"/>
      <c r="R24" s="197" t="s">
        <v>57</v>
      </c>
      <c r="S24" s="192"/>
      <c r="T24" s="373" t="s">
        <v>58</v>
      </c>
      <c r="U24" s="373"/>
      <c r="V24" s="519"/>
      <c r="W24" s="520"/>
      <c r="X24" s="520"/>
      <c r="Y24" s="325"/>
      <c r="Z24" s="326"/>
      <c r="AA24" s="327"/>
      <c r="AB24" s="327"/>
      <c r="AC24" s="325"/>
      <c r="AD24" s="326"/>
      <c r="AE24" s="327"/>
      <c r="AF24" s="327"/>
      <c r="AG24" s="328"/>
      <c r="AH24" s="519"/>
      <c r="AI24" s="520"/>
      <c r="AJ24" s="520"/>
      <c r="AK24" s="521"/>
      <c r="AL24" s="255"/>
      <c r="AM24" s="256"/>
      <c r="AN24" s="519"/>
      <c r="AO24" s="520"/>
      <c r="AP24" s="520"/>
      <c r="AQ24" s="520"/>
      <c r="AR24" s="520"/>
      <c r="AS24" s="315"/>
      <c r="AV24" s="26" t="str">
        <f>IF(OR(O24="",Q24=""),"", IF(O24&lt;20,DATE(O24+118,Q24,IF(S24="",1,S24)),DATE(O24+88,Q24,IF(S24="",1,S24))))</f>
        <v/>
      </c>
      <c r="AW24" s="27" t="e">
        <f>IF(AV24&lt;=#REF!,"昔",IF(AV24&lt;=#REF!,"上",IF(AV24&lt;=#REF!,"中","下")))</f>
        <v>#REF!</v>
      </c>
      <c r="AX24" s="110" t="e">
        <f>IF(AV24&lt;=#REF!,5,IF(AV24&lt;=#REF!,7,IF(AV24&lt;=#REF!,9,11)))</f>
        <v>#REF!</v>
      </c>
      <c r="AY24" s="163"/>
      <c r="AZ24" s="164"/>
      <c r="BA24" s="165">
        <f t="shared" ref="BA24" si="7">AN24</f>
        <v>0</v>
      </c>
      <c r="BB24" s="164"/>
      <c r="BC24" s="164"/>
      <c r="BE24" s="172">
        <v>9</v>
      </c>
      <c r="BF24" s="160">
        <v>9</v>
      </c>
      <c r="BG24" s="168">
        <f t="shared" si="1"/>
        <v>347</v>
      </c>
      <c r="BH24" s="168">
        <f t="shared" si="1"/>
        <v>363</v>
      </c>
      <c r="BI24" s="161" t="str">
        <f ca="1">IF(COUNTA(INDIRECT(ADDRESS(BG24,2)):INDIRECT(ADDRESS(BH24,2)))&gt;0,COUNTA(INDIRECT(ADDRESS(BG24,2)):INDIRECT(ADDRESS(BH24,2))),"")</f>
        <v/>
      </c>
      <c r="BJ24" s="10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68"/>
      <c r="C25" s="369"/>
      <c r="D25" s="369"/>
      <c r="E25" s="369"/>
      <c r="F25" s="369"/>
      <c r="G25" s="369"/>
      <c r="H25" s="369"/>
      <c r="I25" s="370"/>
      <c r="J25" s="368"/>
      <c r="K25" s="369"/>
      <c r="L25" s="369"/>
      <c r="M25" s="369"/>
      <c r="N25" s="372"/>
      <c r="O25" s="207"/>
      <c r="P25" s="198" t="s">
        <v>56</v>
      </c>
      <c r="Q25" s="194"/>
      <c r="R25" s="198" t="s">
        <v>57</v>
      </c>
      <c r="S25" s="208"/>
      <c r="T25" s="376" t="s">
        <v>60</v>
      </c>
      <c r="U25" s="376"/>
      <c r="V25" s="522"/>
      <c r="W25" s="523"/>
      <c r="X25" s="523"/>
      <c r="Y25" s="523"/>
      <c r="Z25" s="522"/>
      <c r="AA25" s="523"/>
      <c r="AB25" s="523"/>
      <c r="AC25" s="523"/>
      <c r="AD25" s="522"/>
      <c r="AE25" s="523"/>
      <c r="AF25" s="523"/>
      <c r="AG25" s="524"/>
      <c r="AH25" s="526">
        <f>IF(V25+Z25-AD25="","",V25+Z25-AD25)</f>
        <v>0</v>
      </c>
      <c r="AI25" s="526"/>
      <c r="AJ25" s="526"/>
      <c r="AK25" s="527"/>
      <c r="AL25" s="528"/>
      <c r="AM25" s="529"/>
      <c r="AN25" s="382">
        <f>ROUNDDOWN(AH25*AL25/100,0)</f>
        <v>0</v>
      </c>
      <c r="AO25" s="383"/>
      <c r="AP25" s="383"/>
      <c r="AQ25" s="383"/>
      <c r="AR25" s="383"/>
      <c r="AS25" s="316"/>
      <c r="AV25" s="123"/>
      <c r="AW25" s="27"/>
      <c r="AX25" s="110"/>
      <c r="AY25" s="209">
        <f>AH25</f>
        <v>0</v>
      </c>
      <c r="AZ25" s="120" t="e">
        <f>IF(AV24&lt;=#REF!,AH25,IF(AND(AV24&gt;=#REF!,AV24&lt;=#REF!),AH25*105/108,AH25))</f>
        <v>#REF!</v>
      </c>
      <c r="BA25" s="119"/>
      <c r="BB25" s="120">
        <f t="shared" ref="BB25" si="8">IF($AL25="賃金で算定",0,INT(AY25*$AL25/100))</f>
        <v>0</v>
      </c>
      <c r="BC25" s="120" t="e">
        <f>IF(AY25=AZ25,BB25,AZ25*$AL25/100)</f>
        <v>#REF!</v>
      </c>
      <c r="BE25" s="172">
        <v>10</v>
      </c>
      <c r="BF25" s="160">
        <v>10</v>
      </c>
      <c r="BG25" s="168">
        <f t="shared" si="1"/>
        <v>388</v>
      </c>
      <c r="BH25" s="168">
        <f t="shared" si="1"/>
        <v>404</v>
      </c>
      <c r="BI25" s="161" t="str">
        <f ca="1">IF(COUNTA(INDIRECT(ADDRESS(BG25,2)):INDIRECT(ADDRESS(BH25,2)))&gt;0,COUNTA(INDIRECT(ADDRESS(BG25,2)):INDIRECT(ADDRESS(BH25,2))),"")</f>
        <v/>
      </c>
      <c r="BJ25" s="101"/>
      <c r="BL25" s="106" t="e">
        <f>IF(AY25=AZ25,0,1)</f>
        <v>#REF!</v>
      </c>
      <c r="BM25" s="106" t="e">
        <f>IF(BL25=1,AL25,"")</f>
        <v>#REF!</v>
      </c>
    </row>
    <row r="26" spans="2:74" ht="18" customHeight="1" x14ac:dyDescent="0.15">
      <c r="B26" s="335" t="s">
        <v>62</v>
      </c>
      <c r="C26" s="336"/>
      <c r="D26" s="336"/>
      <c r="E26" s="337"/>
      <c r="F26" s="510"/>
      <c r="G26" s="511"/>
      <c r="H26" s="511"/>
      <c r="I26" s="511"/>
      <c r="J26" s="511"/>
      <c r="K26" s="511"/>
      <c r="L26" s="511"/>
      <c r="M26" s="511"/>
      <c r="N26" s="512"/>
      <c r="O26" s="335" t="s">
        <v>63</v>
      </c>
      <c r="P26" s="336"/>
      <c r="Q26" s="336"/>
      <c r="R26" s="336"/>
      <c r="S26" s="336"/>
      <c r="T26" s="336"/>
      <c r="U26" s="337"/>
      <c r="V26" s="353"/>
      <c r="W26" s="354"/>
      <c r="X26" s="354"/>
      <c r="Y26" s="355"/>
      <c r="Z26" s="305"/>
      <c r="AA26" s="306"/>
      <c r="AB26" s="306"/>
      <c r="AC26" s="307"/>
      <c r="AD26" s="305"/>
      <c r="AE26" s="306"/>
      <c r="AF26" s="306"/>
      <c r="AG26" s="307"/>
      <c r="AH26" s="353"/>
      <c r="AI26" s="354"/>
      <c r="AJ26" s="354"/>
      <c r="AK26" s="355"/>
      <c r="AL26" s="305"/>
      <c r="AM26" s="308"/>
      <c r="AN26" s="353"/>
      <c r="AO26" s="354"/>
      <c r="AP26" s="354"/>
      <c r="AQ26" s="354"/>
      <c r="AR26" s="354"/>
      <c r="AS26" s="258"/>
      <c r="AV26" s="25"/>
      <c r="AW26" s="25"/>
      <c r="AX26" s="110"/>
      <c r="AY26" s="163"/>
      <c r="AZ26" s="173"/>
      <c r="BA26" s="174">
        <f>BA16+BA18+BA20+BA22+BA24</f>
        <v>0</v>
      </c>
      <c r="BB26" s="175">
        <f>BB17+BB19+BB21+BB23+BB25</f>
        <v>0</v>
      </c>
      <c r="BC26" s="175">
        <f>SUMIF(BL17:BL25,0,BC17:BC25)+ROUNDDOWN(ROUNDDOWN(BL26*105/108,0)*BM26/100,0)</f>
        <v>0</v>
      </c>
      <c r="BE26" s="172">
        <v>11</v>
      </c>
      <c r="BF26" s="160">
        <v>11</v>
      </c>
      <c r="BG26" s="168">
        <f t="shared" si="1"/>
        <v>429</v>
      </c>
      <c r="BH26" s="168">
        <f t="shared" si="1"/>
        <v>445</v>
      </c>
      <c r="BI26" s="161" t="str">
        <f ca="1">IF(COUNTA(INDIRECT(ADDRESS(BG26,2)):INDIRECT(ADDRESS(BH26,2)))&gt;0,COUNTA(INDIRECT(ADDRESS(BG26,2)):INDIRECT(ADDRESS(BH26,2))),"")</f>
        <v/>
      </c>
      <c r="BJ26" s="101"/>
      <c r="BL26" s="106">
        <f>SUMIF(BL17:BL25,1,AH17:AK25)</f>
        <v>0</v>
      </c>
      <c r="BM26" s="106">
        <f>IF(COUNT(BM17:BM25)=0,0,SUM(BM17:BM25)/COUNT(BM17:BM25))</f>
        <v>0</v>
      </c>
    </row>
    <row r="27" spans="2:74" ht="18" customHeight="1" thickBot="1" x14ac:dyDescent="0.2">
      <c r="B27" s="338"/>
      <c r="C27" s="339"/>
      <c r="D27" s="339"/>
      <c r="E27" s="340"/>
      <c r="F27" s="513"/>
      <c r="G27" s="514"/>
      <c r="H27" s="514"/>
      <c r="I27" s="514"/>
      <c r="J27" s="514"/>
      <c r="K27" s="514"/>
      <c r="L27" s="514"/>
      <c r="M27" s="514"/>
      <c r="N27" s="515"/>
      <c r="O27" s="338"/>
      <c r="P27" s="339"/>
      <c r="Q27" s="339"/>
      <c r="R27" s="339"/>
      <c r="S27" s="339"/>
      <c r="T27" s="339"/>
      <c r="U27" s="340"/>
      <c r="V27" s="356">
        <f>V17+V19+V21+V23+V25</f>
        <v>0</v>
      </c>
      <c r="W27" s="357"/>
      <c r="X27" s="357"/>
      <c r="Y27" s="358"/>
      <c r="Z27" s="356">
        <f>Z17+Z19+Z21+Z23+Z25</f>
        <v>0</v>
      </c>
      <c r="AA27" s="357"/>
      <c r="AB27" s="357"/>
      <c r="AC27" s="358"/>
      <c r="AD27" s="356">
        <f>AD17+AD19+AD21+AD23+AD25</f>
        <v>0</v>
      </c>
      <c r="AE27" s="357"/>
      <c r="AF27" s="357"/>
      <c r="AG27" s="358"/>
      <c r="AH27" s="356">
        <f>AH17+AH19+AH21+AH23+AH25</f>
        <v>0</v>
      </c>
      <c r="AI27" s="357"/>
      <c r="AJ27" s="357"/>
      <c r="AK27" s="358"/>
      <c r="AL27" s="309"/>
      <c r="AM27" s="259"/>
      <c r="AN27" s="356">
        <f>AN17+AN19+AN21+AN23+AN25</f>
        <v>0</v>
      </c>
      <c r="AO27" s="525"/>
      <c r="AP27" s="525"/>
      <c r="AQ27" s="525"/>
      <c r="AR27" s="525"/>
      <c r="AS27" s="310"/>
      <c r="AV27" s="25"/>
      <c r="AW27" s="25"/>
      <c r="AX27" s="110"/>
      <c r="AY27" s="176">
        <f>AY17+AY19+AY21+AY23+AY25</f>
        <v>0</v>
      </c>
      <c r="AZ27" s="177"/>
      <c r="BA27" s="177"/>
      <c r="BB27" s="178">
        <f>BB26</f>
        <v>0</v>
      </c>
      <c r="BC27" s="179"/>
      <c r="BE27" s="180">
        <v>12</v>
      </c>
      <c r="BF27" s="160">
        <v>12</v>
      </c>
      <c r="BG27" s="168">
        <f>BG26+$BJ$14</f>
        <v>470</v>
      </c>
      <c r="BH27" s="168">
        <f>BH26+$BJ$14</f>
        <v>486</v>
      </c>
      <c r="BI27" s="161" t="str">
        <f ca="1">IF(COUNTA(INDIRECT(ADDRESS(BG27,2)):INDIRECT(ADDRESS(BH27,2)))&gt;0,COUNTA(INDIRECT(ADDRESS(BG27,2)):INDIRECT(ADDRESS(BH27,2))),"")</f>
        <v/>
      </c>
      <c r="BJ27" s="101"/>
    </row>
    <row r="28" spans="2:74" ht="18" customHeight="1" x14ac:dyDescent="0.15">
      <c r="B28" s="341"/>
      <c r="C28" s="342"/>
      <c r="D28" s="342"/>
      <c r="E28" s="343"/>
      <c r="F28" s="516"/>
      <c r="G28" s="517"/>
      <c r="H28" s="517"/>
      <c r="I28" s="517"/>
      <c r="J28" s="517"/>
      <c r="K28" s="517"/>
      <c r="L28" s="517"/>
      <c r="M28" s="517"/>
      <c r="N28" s="518"/>
      <c r="O28" s="341"/>
      <c r="P28" s="342"/>
      <c r="Q28" s="342"/>
      <c r="R28" s="342"/>
      <c r="S28" s="342"/>
      <c r="T28" s="342"/>
      <c r="U28" s="343"/>
      <c r="V28" s="359"/>
      <c r="W28" s="360"/>
      <c r="X28" s="360"/>
      <c r="Y28" s="360"/>
      <c r="Z28" s="359"/>
      <c r="AA28" s="360"/>
      <c r="AB28" s="360"/>
      <c r="AC28" s="360"/>
      <c r="AD28" s="359"/>
      <c r="AE28" s="360"/>
      <c r="AF28" s="360"/>
      <c r="AG28" s="360"/>
      <c r="AH28" s="359"/>
      <c r="AI28" s="360"/>
      <c r="AJ28" s="360"/>
      <c r="AK28" s="360"/>
      <c r="AL28" s="311"/>
      <c r="AM28" s="312"/>
      <c r="AN28" s="359"/>
      <c r="AO28" s="360"/>
      <c r="AP28" s="360"/>
      <c r="AQ28" s="360"/>
      <c r="AR28" s="360"/>
      <c r="AS28" s="312"/>
      <c r="AU28" s="102"/>
      <c r="AV28" s="25"/>
      <c r="AW28" s="25"/>
      <c r="AX28" s="110"/>
      <c r="AY28" s="210"/>
      <c r="AZ28" s="122" t="e">
        <f>IF(AZ17+AZ19+AZ21+AZ23+AZ25=AY27,0,ROUNDDOWN(AZ17+AZ19+AZ21+AZ23+AZ25,0))</f>
        <v>#REF!</v>
      </c>
      <c r="BA28" s="121"/>
      <c r="BB28" s="121"/>
      <c r="BC28" s="122">
        <f>IF(BC26=BB27,0,BC26)</f>
        <v>0</v>
      </c>
      <c r="BF28" s="160">
        <v>13</v>
      </c>
      <c r="BG28" s="168">
        <f t="shared" si="1"/>
        <v>511</v>
      </c>
      <c r="BH28" s="168">
        <f t="shared" si="1"/>
        <v>527</v>
      </c>
      <c r="BI28" s="161" t="str">
        <f ca="1">IF(COUNTA(INDIRECT(ADDRESS(BG28,2)):INDIRECT(ADDRESS(BH28,2)))&gt;0,COUNTA(INDIRECT(ADDRESS(BG28,2)):INDIRECT(ADDRESS(BH28,2))),"")</f>
        <v/>
      </c>
      <c r="BJ28" s="101"/>
    </row>
    <row r="29" spans="2:74" ht="15.75" customHeight="1" x14ac:dyDescent="0.15">
      <c r="D29" s="2" t="s">
        <v>64</v>
      </c>
      <c r="AD29" s="1" t="str">
        <f>IF(AND($F26="",$V26+$V27&gt;0),"事業の種類を選択してください。","")</f>
        <v/>
      </c>
      <c r="AN29" s="502">
        <f>IF(AN26=0,0,AN26+IF(AN28=0,AN27,AN28))</f>
        <v>0</v>
      </c>
      <c r="AO29" s="502"/>
      <c r="AP29" s="502"/>
      <c r="AQ29" s="502"/>
      <c r="AR29" s="502"/>
      <c r="AX29" s="110"/>
      <c r="AY29" s="110"/>
      <c r="AZ29" s="110"/>
      <c r="BA29" s="110"/>
      <c r="BB29" s="110"/>
      <c r="BC29" s="110"/>
      <c r="BE29" s="106"/>
      <c r="BF29" s="160">
        <v>14</v>
      </c>
      <c r="BG29" s="168">
        <f t="shared" si="1"/>
        <v>552</v>
      </c>
      <c r="BH29" s="168">
        <f t="shared" si="1"/>
        <v>568</v>
      </c>
      <c r="BI29" s="161" t="str">
        <f ca="1">IF(COUNTA(INDIRECT(ADDRESS(BG29,2)):INDIRECT(ADDRESS(BH29,2)))&gt;0,COUNTA(INDIRECT(ADDRESS(BG29,2)):INDIRECT(ADDRESS(BH29,2))),"")</f>
        <v/>
      </c>
      <c r="BJ29" s="25"/>
    </row>
    <row r="30" spans="2:74" ht="15" customHeight="1" x14ac:dyDescent="0.15">
      <c r="AG30" s="10"/>
      <c r="AI30" s="11" t="s">
        <v>65</v>
      </c>
      <c r="AJ30" s="506"/>
      <c r="AK30" s="506"/>
      <c r="AL30" s="506"/>
      <c r="AM30" s="507" t="s">
        <v>66</v>
      </c>
      <c r="AN30" s="507"/>
      <c r="AO30" s="508"/>
      <c r="AP30" s="508"/>
      <c r="AQ30" s="508"/>
      <c r="AR30" s="508"/>
      <c r="AS30" s="12" t="s">
        <v>67</v>
      </c>
      <c r="AV30" s="26"/>
      <c r="AX30" s="110"/>
      <c r="AY30" s="110"/>
      <c r="AZ30" s="110"/>
      <c r="BA30" s="110"/>
      <c r="BB30" s="110"/>
      <c r="BC30" s="110"/>
      <c r="BD30" s="106"/>
      <c r="BE30" s="106"/>
      <c r="BF30" s="160">
        <v>15</v>
      </c>
      <c r="BG30" s="168">
        <f t="shared" si="1"/>
        <v>593</v>
      </c>
      <c r="BH30" s="168">
        <f t="shared" si="1"/>
        <v>609</v>
      </c>
      <c r="BI30" s="161" t="str">
        <f ca="1">IF(COUNTA(INDIRECT(ADDRESS(BG30,2)):INDIRECT(ADDRESS(BH30,2)))&gt;0,COUNTA(INDIRECT(ADDRESS(BG30,2)):INDIRECT(ADDRESS(BH30,2))),"")</f>
        <v/>
      </c>
      <c r="BJ30" s="106"/>
    </row>
    <row r="31" spans="2:74" ht="15" customHeight="1" x14ac:dyDescent="0.15">
      <c r="D31" s="509"/>
      <c r="E31" s="509"/>
      <c r="F31" s="211" t="s">
        <v>56</v>
      </c>
      <c r="G31" s="509"/>
      <c r="H31" s="509"/>
      <c r="I31" s="211" t="s">
        <v>57</v>
      </c>
      <c r="J31" s="509"/>
      <c r="K31" s="509"/>
      <c r="L31" s="211" t="s">
        <v>68</v>
      </c>
      <c r="AG31" s="13"/>
      <c r="AI31" s="11" t="s">
        <v>69</v>
      </c>
      <c r="AJ31" s="508"/>
      <c r="AK31" s="508"/>
      <c r="AL31" s="199" t="s">
        <v>66</v>
      </c>
      <c r="AM31" s="508"/>
      <c r="AN31" s="508"/>
      <c r="AO31" s="199" t="s">
        <v>70</v>
      </c>
      <c r="AP31" s="508"/>
      <c r="AQ31" s="508"/>
      <c r="AR31" s="508"/>
      <c r="AS31" s="12" t="s">
        <v>67</v>
      </c>
      <c r="AX31" s="110"/>
      <c r="AY31" s="110"/>
      <c r="AZ31" s="110"/>
      <c r="BA31" s="110"/>
      <c r="BB31" s="110"/>
      <c r="BC31" s="110"/>
      <c r="BD31" s="106"/>
      <c r="BE31" s="106"/>
      <c r="BF31" s="160">
        <v>16</v>
      </c>
      <c r="BG31" s="168">
        <f t="shared" si="1"/>
        <v>634</v>
      </c>
      <c r="BH31" s="168">
        <f t="shared" si="1"/>
        <v>650</v>
      </c>
      <c r="BI31" s="161" t="str">
        <f ca="1">IF(COUNTA(INDIRECT(ADDRESS(BG31,2)):INDIRECT(ADDRESS(BH31,2)))&gt;0,COUNTA(INDIRECT(ADDRESS(BG31,2)):INDIRECT(ADDRESS(BH31,2))),"")</f>
        <v/>
      </c>
      <c r="BJ31" s="106"/>
    </row>
    <row r="32" spans="2:74" ht="18" customHeight="1" x14ac:dyDescent="0.15">
      <c r="D32" s="10"/>
      <c r="E32" s="10"/>
      <c r="F32" s="10"/>
      <c r="G32" s="10"/>
      <c r="AA32" s="504" t="s">
        <v>71</v>
      </c>
      <c r="AB32" s="504"/>
      <c r="AC32" s="591"/>
      <c r="AD32" s="591"/>
      <c r="AE32" s="591"/>
      <c r="AF32" s="591"/>
      <c r="AG32" s="591"/>
      <c r="AH32" s="591"/>
      <c r="AI32" s="591"/>
      <c r="AJ32" s="591"/>
      <c r="AK32" s="591"/>
      <c r="AL32" s="591"/>
      <c r="AM32" s="591"/>
      <c r="AN32" s="591"/>
      <c r="AO32" s="591"/>
      <c r="AP32" s="591"/>
      <c r="AQ32" s="591"/>
      <c r="AR32" s="591"/>
      <c r="AS32" s="591"/>
      <c r="AX32" s="110"/>
      <c r="AY32" s="110"/>
      <c r="AZ32" s="110"/>
      <c r="BA32" s="110"/>
      <c r="BB32" s="110"/>
      <c r="BC32" s="110"/>
      <c r="BD32" s="106"/>
      <c r="BE32" s="106"/>
      <c r="BF32" s="160">
        <v>17</v>
      </c>
      <c r="BG32" s="168">
        <f t="shared" si="1"/>
        <v>675</v>
      </c>
      <c r="BH32" s="168">
        <f t="shared" si="1"/>
        <v>691</v>
      </c>
      <c r="BI32" s="161" t="str">
        <f ca="1">IF(COUNTA(INDIRECT(ADDRESS(BG32,2)):INDIRECT(ADDRESS(BH32,2)))&gt;0,COUNTA(INDIRECT(ADDRESS(BG32,2)):INDIRECT(ADDRESS(BH32,2))),"")</f>
        <v/>
      </c>
      <c r="BJ32" s="106"/>
    </row>
    <row r="33" spans="2:62" ht="15" customHeight="1" x14ac:dyDescent="0.15">
      <c r="D33" s="124"/>
      <c r="E33" s="124"/>
      <c r="F33" s="124"/>
      <c r="G33" s="124"/>
      <c r="H33" s="9"/>
      <c r="I33" s="3"/>
      <c r="J33" s="3"/>
      <c r="K33" s="3"/>
      <c r="L33" s="3"/>
      <c r="M33" s="3"/>
      <c r="N33" s="3"/>
      <c r="O33" s="3"/>
      <c r="P33" s="3"/>
      <c r="Q33" s="3"/>
      <c r="R33" s="14"/>
      <c r="X33" s="592" t="s">
        <v>72</v>
      </c>
      <c r="Y33" s="592"/>
      <c r="Z33" s="592"/>
      <c r="AA33" s="2"/>
      <c r="AB33" s="2"/>
      <c r="AC33" s="593"/>
      <c r="AD33" s="593"/>
      <c r="AE33" s="593"/>
      <c r="AF33" s="593"/>
      <c r="AG33" s="593"/>
      <c r="AH33" s="593"/>
      <c r="AI33" s="593"/>
      <c r="AJ33" s="593"/>
      <c r="AK33" s="593"/>
      <c r="AL33" s="593"/>
      <c r="AM33" s="593"/>
      <c r="AN33" s="593"/>
      <c r="AO33" s="19"/>
      <c r="AP33" s="19"/>
      <c r="AQ33" s="19"/>
      <c r="AR33" s="19"/>
      <c r="AS33" s="15"/>
      <c r="AX33" s="110"/>
      <c r="AY33" s="110"/>
      <c r="AZ33" s="110"/>
      <c r="BA33" s="110"/>
      <c r="BB33" s="110"/>
      <c r="BC33" s="110"/>
      <c r="BD33" s="106"/>
      <c r="BE33" s="106"/>
      <c r="BF33" s="160">
        <v>18</v>
      </c>
      <c r="BG33" s="168">
        <f t="shared" si="1"/>
        <v>716</v>
      </c>
      <c r="BH33" s="168">
        <f t="shared" si="1"/>
        <v>732</v>
      </c>
      <c r="BI33" s="161" t="str">
        <f ca="1">IF(COUNTA(INDIRECT(ADDRESS(BG33,2)):INDIRECT(ADDRESS(BH33,2)))&gt;0,COUNTA(INDIRECT(ADDRESS(BG33,2)):INDIRECT(ADDRESS(BH33,2))),"")</f>
        <v/>
      </c>
      <c r="BJ33" s="106"/>
    </row>
    <row r="34" spans="2:62" ht="15" customHeight="1" x14ac:dyDescent="0.15">
      <c r="D34" s="503" t="s">
        <v>165</v>
      </c>
      <c r="E34" s="503"/>
      <c r="F34" s="503"/>
      <c r="G34" s="503"/>
      <c r="H34" s="211" t="s">
        <v>73</v>
      </c>
      <c r="I34" s="211"/>
      <c r="J34" s="211"/>
      <c r="K34" s="211"/>
      <c r="L34" s="211"/>
      <c r="M34" s="211"/>
      <c r="N34" s="211"/>
      <c r="O34" s="211"/>
      <c r="P34" s="211"/>
      <c r="Q34" s="211"/>
      <c r="R34" s="212"/>
      <c r="S34" s="211"/>
      <c r="Y34" s="10"/>
      <c r="Z34" s="10"/>
      <c r="AA34" s="504" t="s">
        <v>74</v>
      </c>
      <c r="AB34" s="504"/>
      <c r="AC34" s="505"/>
      <c r="AD34" s="505"/>
      <c r="AE34" s="505"/>
      <c r="AF34" s="505"/>
      <c r="AG34" s="505"/>
      <c r="AH34" s="505"/>
      <c r="AI34" s="505"/>
      <c r="AJ34" s="505"/>
      <c r="AK34" s="505"/>
      <c r="AL34" s="505"/>
      <c r="AM34" s="505"/>
      <c r="AN34" s="505"/>
      <c r="AO34" s="213"/>
      <c r="AP34" s="213"/>
      <c r="AQ34" s="213"/>
      <c r="AR34" s="213"/>
      <c r="AS34" s="214"/>
      <c r="AX34" s="110"/>
      <c r="AY34" s="110"/>
      <c r="AZ34" s="110"/>
      <c r="BA34" s="110"/>
      <c r="BB34" s="110"/>
      <c r="BC34" s="110"/>
      <c r="BD34" s="106"/>
      <c r="BE34" s="106"/>
      <c r="BF34" s="160">
        <v>19</v>
      </c>
      <c r="BG34" s="168">
        <f t="shared" ref="BG34:BH85" si="9">BG33+$BJ$14</f>
        <v>757</v>
      </c>
      <c r="BH34" s="168">
        <f t="shared" si="9"/>
        <v>773</v>
      </c>
      <c r="BI34" s="161" t="str">
        <f ca="1">IF(COUNTA(INDIRECT(ADDRESS(BG34,2)):INDIRECT(ADDRESS(BH34,2)))&gt;0,COUNTA(INDIRECT(ADDRESS(BG34,2)):INDIRECT(ADDRESS(BH34,2))),"")</f>
        <v/>
      </c>
      <c r="BJ34" s="106"/>
    </row>
    <row r="35" spans="2:62" ht="15" customHeight="1" x14ac:dyDescent="0.15">
      <c r="AC35" s="2"/>
      <c r="AD35" s="4" t="s">
        <v>75</v>
      </c>
      <c r="AX35" s="110"/>
      <c r="AY35" s="110"/>
      <c r="AZ35" s="110"/>
      <c r="BA35" s="110"/>
      <c r="BB35" s="110"/>
      <c r="BC35" s="110"/>
      <c r="BD35" s="106"/>
      <c r="BE35" s="106"/>
      <c r="BF35" s="160">
        <v>20</v>
      </c>
      <c r="BG35" s="168">
        <f t="shared" si="9"/>
        <v>798</v>
      </c>
      <c r="BH35" s="168">
        <f t="shared" si="9"/>
        <v>814</v>
      </c>
      <c r="BI35" s="161" t="str">
        <f ca="1">IF(COUNTA(INDIRECT(ADDRESS(BG35,2)):INDIRECT(ADDRESS(BH35,2)))&gt;0,COUNTA(INDIRECT(ADDRESS(BG35,2)):INDIRECT(ADDRESS(BH35,2))),"")</f>
        <v/>
      </c>
      <c r="BJ35" s="106"/>
    </row>
    <row r="36" spans="2:62" ht="16.149999999999999" customHeight="1" x14ac:dyDescent="0.15">
      <c r="D36" s="16" t="s">
        <v>76</v>
      </c>
      <c r="E36" s="16"/>
      <c r="F36" s="2"/>
      <c r="G36" s="2"/>
      <c r="H36" s="2"/>
      <c r="I36" s="2"/>
      <c r="J36" s="2"/>
      <c r="K36" s="2"/>
      <c r="L36" s="2"/>
      <c r="M36" s="2"/>
      <c r="N36" s="2"/>
      <c r="O36" s="2"/>
      <c r="P36" s="2"/>
      <c r="Q36" s="2"/>
      <c r="R36" s="2"/>
      <c r="S36" s="2"/>
      <c r="T36" s="2"/>
      <c r="U36" s="2"/>
      <c r="V36" s="2"/>
      <c r="W36" s="2"/>
      <c r="X36" s="2"/>
      <c r="AA36" s="594" t="s">
        <v>77</v>
      </c>
      <c r="AB36" s="595"/>
      <c r="AC36" s="600" t="s">
        <v>78</v>
      </c>
      <c r="AD36" s="601"/>
      <c r="AE36" s="601"/>
      <c r="AF36" s="601"/>
      <c r="AG36" s="601"/>
      <c r="AH36" s="602"/>
      <c r="AI36" s="17"/>
      <c r="AJ36" s="606" t="s">
        <v>79</v>
      </c>
      <c r="AK36" s="606"/>
      <c r="AL36" s="606"/>
      <c r="AM36" s="606"/>
      <c r="AN36" s="606"/>
      <c r="AO36" s="21"/>
      <c r="AP36" s="608" t="s">
        <v>80</v>
      </c>
      <c r="AQ36" s="609"/>
      <c r="AR36" s="609"/>
      <c r="AS36" s="610"/>
      <c r="AX36" s="110"/>
      <c r="AY36" s="110"/>
      <c r="AZ36" s="110"/>
      <c r="BA36" s="110"/>
      <c r="BB36" s="110"/>
      <c r="BC36" s="110"/>
      <c r="BD36" s="106"/>
      <c r="BE36" s="106"/>
      <c r="BF36" s="160">
        <v>21</v>
      </c>
      <c r="BG36" s="168">
        <f t="shared" si="9"/>
        <v>839</v>
      </c>
      <c r="BH36" s="168">
        <f t="shared" si="9"/>
        <v>855</v>
      </c>
      <c r="BI36" s="161" t="str">
        <f ca="1">IF(COUNTA(INDIRECT(ADDRESS(BG36,2)):INDIRECT(ADDRESS(BH36,2)))&gt;0,COUNTA(INDIRECT(ADDRESS(BG36,2)):INDIRECT(ADDRESS(BH36,2))),"")</f>
        <v/>
      </c>
      <c r="BJ36" s="106"/>
    </row>
    <row r="37" spans="2:62" ht="16.149999999999999" customHeight="1" x14ac:dyDescent="0.15">
      <c r="D37" s="181" t="s">
        <v>81</v>
      </c>
      <c r="E37" s="16"/>
      <c r="F37" s="2"/>
      <c r="G37" s="2"/>
      <c r="H37" s="2"/>
      <c r="I37" s="2"/>
      <c r="J37" s="2"/>
      <c r="K37" s="2"/>
      <c r="L37" s="2"/>
      <c r="M37" s="2"/>
      <c r="N37" s="2"/>
      <c r="O37" s="2"/>
      <c r="P37" s="2"/>
      <c r="Q37" s="2"/>
      <c r="R37" s="2"/>
      <c r="S37" s="2"/>
      <c r="T37" s="2"/>
      <c r="U37" s="2"/>
      <c r="V37" s="2"/>
      <c r="W37" s="2"/>
      <c r="X37" s="2"/>
      <c r="AA37" s="596"/>
      <c r="AB37" s="597"/>
      <c r="AC37" s="603"/>
      <c r="AD37" s="604"/>
      <c r="AE37" s="604"/>
      <c r="AF37" s="604"/>
      <c r="AG37" s="604"/>
      <c r="AH37" s="605"/>
      <c r="AI37" s="9"/>
      <c r="AJ37" s="607"/>
      <c r="AK37" s="607"/>
      <c r="AL37" s="607"/>
      <c r="AM37" s="607"/>
      <c r="AN37" s="607"/>
      <c r="AO37" s="20"/>
      <c r="AP37" s="611"/>
      <c r="AQ37" s="612"/>
      <c r="AR37" s="612"/>
      <c r="AS37" s="613"/>
      <c r="AX37" s="110"/>
      <c r="AY37" s="110"/>
      <c r="AZ37" s="110"/>
      <c r="BA37" s="110"/>
      <c r="BB37" s="110"/>
      <c r="BC37" s="110"/>
      <c r="BD37" s="106"/>
      <c r="BE37" s="106"/>
      <c r="BF37" s="160">
        <v>22</v>
      </c>
      <c r="BG37" s="168">
        <f t="shared" si="9"/>
        <v>880</v>
      </c>
      <c r="BH37" s="168">
        <f t="shared" si="9"/>
        <v>896</v>
      </c>
      <c r="BI37" s="161" t="str">
        <f ca="1">IF(COUNTA(INDIRECT(ADDRESS(BG37,2)):INDIRECT(ADDRESS(BH37,2)))&gt;0,COUNTA(INDIRECT(ADDRESS(BG37,2)):INDIRECT(ADDRESS(BH37,2))),"")</f>
        <v/>
      </c>
      <c r="BJ37" s="106"/>
    </row>
    <row r="38" spans="2:62" ht="16.149999999999999" customHeight="1" x14ac:dyDescent="0.15">
      <c r="D38" s="16" t="s">
        <v>82</v>
      </c>
      <c r="E38" s="16"/>
      <c r="F38" s="2"/>
      <c r="G38" s="2"/>
      <c r="H38" s="2"/>
      <c r="I38" s="2"/>
      <c r="J38" s="2"/>
      <c r="K38" s="2"/>
      <c r="L38" s="2"/>
      <c r="M38" s="2"/>
      <c r="N38" s="2"/>
      <c r="O38" s="2"/>
      <c r="P38" s="2"/>
      <c r="Q38" s="2"/>
      <c r="R38" s="2"/>
      <c r="S38" s="2"/>
      <c r="T38" s="2"/>
      <c r="U38" s="2"/>
      <c r="V38" s="2"/>
      <c r="W38" s="2"/>
      <c r="X38" s="2"/>
      <c r="AA38" s="596"/>
      <c r="AB38" s="597"/>
      <c r="AC38" s="482"/>
      <c r="AD38" s="483"/>
      <c r="AE38" s="483"/>
      <c r="AF38" s="483"/>
      <c r="AG38" s="483"/>
      <c r="AH38" s="484"/>
      <c r="AI38" s="488"/>
      <c r="AJ38" s="489"/>
      <c r="AK38" s="489"/>
      <c r="AL38" s="489"/>
      <c r="AM38" s="489"/>
      <c r="AN38" s="489"/>
      <c r="AO38" s="490"/>
      <c r="AP38" s="476"/>
      <c r="AQ38" s="477"/>
      <c r="AR38" s="477"/>
      <c r="AS38" s="478"/>
      <c r="AX38" s="110"/>
      <c r="AY38" s="110"/>
      <c r="AZ38" s="110"/>
      <c r="BA38" s="110"/>
      <c r="BB38" s="110"/>
      <c r="BC38" s="110"/>
      <c r="BD38" s="106"/>
      <c r="BE38" s="106"/>
      <c r="BF38" s="160">
        <v>23</v>
      </c>
      <c r="BG38" s="168">
        <f t="shared" si="9"/>
        <v>921</v>
      </c>
      <c r="BH38" s="168">
        <f t="shared" si="9"/>
        <v>937</v>
      </c>
      <c r="BI38" s="161" t="str">
        <f ca="1">IF(COUNTA(INDIRECT(ADDRESS(BG38,2)):INDIRECT(ADDRESS(BH38,2)))&gt;0,COUNTA(INDIRECT(ADDRESS(BG38,2)):INDIRECT(ADDRESS(BH38,2))),"")</f>
        <v/>
      </c>
      <c r="BJ38" s="106"/>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598"/>
      <c r="AB39" s="599"/>
      <c r="AC39" s="485"/>
      <c r="AD39" s="486"/>
      <c r="AE39" s="486"/>
      <c r="AF39" s="486"/>
      <c r="AG39" s="486"/>
      <c r="AH39" s="487"/>
      <c r="AI39" s="491"/>
      <c r="AJ39" s="492"/>
      <c r="AK39" s="492"/>
      <c r="AL39" s="492"/>
      <c r="AM39" s="492"/>
      <c r="AN39" s="492"/>
      <c r="AO39" s="493"/>
      <c r="AP39" s="479"/>
      <c r="AQ39" s="480"/>
      <c r="AR39" s="480"/>
      <c r="AS39" s="481"/>
      <c r="AX39" s="110"/>
      <c r="AY39" s="110"/>
      <c r="AZ39" s="110"/>
      <c r="BA39" s="110"/>
      <c r="BB39" s="110"/>
      <c r="BC39" s="110"/>
      <c r="BD39" s="106"/>
      <c r="BE39" s="106"/>
      <c r="BF39" s="160">
        <v>24</v>
      </c>
      <c r="BG39" s="168">
        <f t="shared" si="9"/>
        <v>962</v>
      </c>
      <c r="BH39" s="168">
        <f t="shared" si="9"/>
        <v>978</v>
      </c>
      <c r="BI39" s="161" t="str">
        <f ca="1">IF(COUNTA(INDIRECT(ADDRESS(BG39,2)):INDIRECT(ADDRESS(BH39,2)))&gt;0,COUNTA(INDIRECT(ADDRESS(BG39,2)):INDIRECT(ADDRESS(BH39,2))),"")</f>
        <v/>
      </c>
      <c r="BJ39" s="106"/>
    </row>
    <row r="40" spans="2:62" ht="9" customHeight="1" x14ac:dyDescent="0.15">
      <c r="D40" s="18"/>
      <c r="E40" s="16"/>
      <c r="F40" s="2"/>
      <c r="G40" s="2"/>
      <c r="H40" s="2"/>
      <c r="I40" s="2"/>
      <c r="J40" s="2"/>
      <c r="K40" s="2"/>
      <c r="L40" s="2"/>
      <c r="M40" s="2"/>
      <c r="N40" s="2"/>
      <c r="O40" s="2"/>
      <c r="P40" s="2"/>
      <c r="Q40" s="2"/>
      <c r="R40" s="2"/>
      <c r="S40" s="2"/>
      <c r="T40" s="2"/>
      <c r="U40" s="2"/>
      <c r="V40" s="2"/>
      <c r="W40" s="2"/>
      <c r="X40" s="2"/>
      <c r="Z40" s="22"/>
      <c r="AA40" s="103"/>
      <c r="AB40" s="103"/>
      <c r="AC40" s="127"/>
      <c r="AD40" s="127"/>
      <c r="AE40" s="127"/>
      <c r="AF40" s="127"/>
      <c r="AG40" s="127"/>
      <c r="AH40" s="127"/>
      <c r="AI40" s="127"/>
      <c r="AJ40" s="127"/>
      <c r="AK40" s="127"/>
      <c r="AL40" s="127"/>
      <c r="AM40" s="127"/>
      <c r="AN40" s="127"/>
      <c r="AO40" s="23"/>
      <c r="AP40" s="127"/>
      <c r="AQ40" s="104"/>
      <c r="AR40" s="104"/>
      <c r="AS40" s="104"/>
      <c r="AX40" s="110"/>
      <c r="AY40" s="110"/>
      <c r="AZ40" s="110"/>
      <c r="BA40" s="110"/>
      <c r="BB40" s="110"/>
      <c r="BC40" s="110"/>
      <c r="BD40" s="106"/>
      <c r="BE40" s="106"/>
      <c r="BF40" s="160">
        <v>25</v>
      </c>
      <c r="BG40" s="168">
        <f t="shared" si="9"/>
        <v>1003</v>
      </c>
      <c r="BH40" s="168">
        <f t="shared" si="9"/>
        <v>1019</v>
      </c>
      <c r="BI40" s="161" t="str">
        <f ca="1">IF(COUNTA(INDIRECT(ADDRESS(BG40,2)):INDIRECT(ADDRESS(BH40,2)))&gt;0,COUNTA(INDIRECT(ADDRESS(BG40,2)):INDIRECT(ADDRESS(BH40,2))),"")</f>
        <v/>
      </c>
      <c r="BJ40" s="106"/>
    </row>
    <row r="41" spans="2:62" ht="9" customHeight="1" x14ac:dyDescent="0.15">
      <c r="Z41" s="22"/>
      <c r="AA41" s="22"/>
      <c r="AB41" s="22"/>
      <c r="AC41" s="22"/>
      <c r="AD41" s="22"/>
      <c r="AE41" s="22"/>
      <c r="AF41" s="22"/>
      <c r="AG41" s="22"/>
      <c r="AH41" s="22"/>
      <c r="AI41" s="22"/>
      <c r="AJ41" s="22"/>
      <c r="AK41" s="22"/>
      <c r="AL41" s="22"/>
      <c r="AM41" s="22"/>
      <c r="AN41" s="22"/>
      <c r="AO41" s="22"/>
      <c r="AP41" s="22"/>
      <c r="AQ41" s="105"/>
      <c r="AR41" s="105"/>
      <c r="AS41" s="105"/>
      <c r="AX41" s="110"/>
      <c r="AY41" s="110"/>
      <c r="AZ41" s="110"/>
      <c r="BA41" s="110"/>
      <c r="BB41" s="110"/>
      <c r="BC41" s="110"/>
      <c r="BD41" s="106"/>
      <c r="BE41" s="106"/>
      <c r="BF41" s="160">
        <v>26</v>
      </c>
      <c r="BG41" s="168">
        <f t="shared" si="9"/>
        <v>1044</v>
      </c>
      <c r="BH41" s="168">
        <f t="shared" si="9"/>
        <v>1060</v>
      </c>
      <c r="BI41" s="161" t="str">
        <f ca="1">IF(COUNTA(INDIRECT(ADDRESS(BG41,2)):INDIRECT(ADDRESS(BH41,2)))&gt;0,COUNTA(INDIRECT(ADDRESS(BG41,2)):INDIRECT(ADDRESS(BH41,2))),"")</f>
        <v/>
      </c>
      <c r="BJ41" s="106"/>
    </row>
    <row r="42" spans="2:62" s="22" customFormat="1" ht="7.5" customHeight="1" x14ac:dyDescent="0.15">
      <c r="X42" s="24"/>
      <c r="Y42" s="24"/>
      <c r="Z42" s="28"/>
      <c r="AA42" s="28"/>
      <c r="AB42" s="28"/>
      <c r="AC42" s="28"/>
      <c r="AD42" s="28"/>
      <c r="AE42" s="28"/>
      <c r="AF42" s="28"/>
      <c r="AG42" s="28"/>
      <c r="AH42" s="28"/>
      <c r="AI42" s="28"/>
      <c r="AJ42" s="28"/>
      <c r="AK42" s="28"/>
      <c r="AL42" s="28"/>
      <c r="AM42" s="28"/>
      <c r="AN42" s="28"/>
      <c r="AO42" s="28"/>
      <c r="AP42" s="28"/>
      <c r="AQ42" s="28"/>
      <c r="AR42" s="28"/>
      <c r="AS42" s="28"/>
      <c r="AT42" s="1"/>
      <c r="AU42" s="1"/>
      <c r="AX42" s="110"/>
      <c r="AY42" s="110"/>
      <c r="AZ42" s="110"/>
      <c r="BA42" s="110"/>
      <c r="BB42" s="110"/>
      <c r="BC42" s="110"/>
      <c r="BD42" s="106"/>
      <c r="BE42" s="106"/>
      <c r="BF42" s="160">
        <v>27</v>
      </c>
      <c r="BG42" s="168">
        <f>BG1+$BJ$14</f>
        <v>41</v>
      </c>
      <c r="BH42" s="168">
        <f>BH1+$BJ$14</f>
        <v>41</v>
      </c>
      <c r="BI42" s="161" t="str">
        <f ca="1">IF(COUNTA(INDIRECT(ADDRESS(BG42,2)):INDIRECT(ADDRESS(BH42,2)))&gt;0,COUNTA(INDIRECT(ADDRESS(BG42,2)):INDIRECT(ADDRESS(BH42,2))),"")</f>
        <v/>
      </c>
      <c r="BJ42" s="106"/>
    </row>
    <row r="43" spans="2:62" s="22" customFormat="1" ht="10.5" customHeight="1" x14ac:dyDescent="0.15">
      <c r="X43" s="24"/>
      <c r="Y43" s="24"/>
      <c r="Z43" s="28"/>
      <c r="AA43" s="28"/>
      <c r="AB43" s="28"/>
      <c r="AC43" s="28"/>
      <c r="AD43" s="28"/>
      <c r="AE43" s="28"/>
      <c r="AF43" s="28"/>
      <c r="AG43" s="28"/>
      <c r="AH43" s="28"/>
      <c r="AI43" s="28"/>
      <c r="AJ43" s="28"/>
      <c r="AK43" s="28"/>
      <c r="AL43" s="28"/>
      <c r="AM43" s="28"/>
      <c r="AN43" s="28"/>
      <c r="AO43" s="28"/>
      <c r="AP43" s="28"/>
      <c r="AQ43" s="28"/>
      <c r="AR43" s="28"/>
      <c r="AS43" s="28"/>
      <c r="AT43" s="1"/>
      <c r="AU43" s="1"/>
      <c r="AX43" s="110"/>
      <c r="AY43" s="110"/>
      <c r="AZ43" s="110"/>
      <c r="BA43" s="110"/>
      <c r="BB43" s="110"/>
      <c r="BC43" s="110"/>
      <c r="BD43" s="106"/>
      <c r="BE43" s="106"/>
      <c r="BF43" s="160">
        <v>28</v>
      </c>
      <c r="BG43" s="168">
        <f t="shared" ref="BG43:BH43" si="10">BG42+$BJ$14</f>
        <v>82</v>
      </c>
      <c r="BH43" s="168">
        <f t="shared" si="10"/>
        <v>82</v>
      </c>
      <c r="BI43" s="161" t="str">
        <f ca="1">IF(COUNTA(INDIRECT(ADDRESS(BG43,2)):INDIRECT(ADDRESS(BH43,2)))&gt;0,COUNTA(INDIRECT(ADDRESS(BG43,2)):INDIRECT(ADDRESS(BH43,2))),"")</f>
        <v/>
      </c>
      <c r="BJ43" s="106"/>
    </row>
    <row r="44" spans="2:62" s="22" customFormat="1" ht="5.25" customHeight="1" x14ac:dyDescent="0.15">
      <c r="X44" s="24"/>
      <c r="Y44" s="24"/>
      <c r="Z44" s="28"/>
      <c r="AA44" s="28"/>
      <c r="AB44" s="28"/>
      <c r="AC44" s="28"/>
      <c r="AD44" s="28"/>
      <c r="AE44" s="28"/>
      <c r="AF44" s="28"/>
      <c r="AG44" s="28"/>
      <c r="AH44" s="28"/>
      <c r="AI44" s="28"/>
      <c r="AJ44" s="28"/>
      <c r="AK44" s="28"/>
      <c r="AL44" s="28"/>
      <c r="AM44" s="28"/>
      <c r="AN44" s="28"/>
      <c r="AO44" s="28"/>
      <c r="AP44" s="28"/>
      <c r="AQ44" s="28"/>
      <c r="AR44" s="28"/>
      <c r="AS44" s="28"/>
      <c r="AT44" s="1"/>
      <c r="AU44" s="1"/>
      <c r="AX44" s="110"/>
      <c r="AY44" s="110"/>
      <c r="AZ44" s="110"/>
      <c r="BA44" s="110"/>
      <c r="BB44" s="110"/>
      <c r="BC44" s="110"/>
      <c r="BD44" s="106"/>
      <c r="BE44" s="106"/>
      <c r="BF44" s="160">
        <v>29</v>
      </c>
      <c r="BG44" s="168">
        <f t="shared" ref="BG44:BH44" si="11">BG43+$BJ$14</f>
        <v>123</v>
      </c>
      <c r="BH44" s="168">
        <f t="shared" si="11"/>
        <v>123</v>
      </c>
      <c r="BI44" s="161" t="str">
        <f ca="1">IF(COUNTA(INDIRECT(ADDRESS(BG44,2)):INDIRECT(ADDRESS(BH44,2)))&gt;0,COUNTA(INDIRECT(ADDRESS(BG44,2)):INDIRECT(ADDRESS(BH44,2))),"")</f>
        <v/>
      </c>
      <c r="BJ44" s="106"/>
    </row>
    <row r="45" spans="2:62" s="22" customFormat="1" ht="5.25" customHeight="1" thickBot="1" x14ac:dyDescent="0.2">
      <c r="X45" s="24"/>
      <c r="Y45" s="24"/>
      <c r="Z45" s="28"/>
      <c r="AA45" s="28"/>
      <c r="AB45" s="28"/>
      <c r="AC45" s="28"/>
      <c r="AD45" s="28"/>
      <c r="AE45" s="28"/>
      <c r="AF45" s="28"/>
      <c r="AG45" s="28"/>
      <c r="AH45" s="28"/>
      <c r="AI45" s="28"/>
      <c r="AJ45" s="28"/>
      <c r="AK45" s="28"/>
      <c r="AL45" s="28"/>
      <c r="AM45" s="28"/>
      <c r="AN45" s="28"/>
      <c r="AO45" s="28"/>
      <c r="AP45" s="28"/>
      <c r="AQ45" s="28"/>
      <c r="AR45" s="28"/>
      <c r="AS45" s="28"/>
      <c r="AT45" s="1"/>
      <c r="AU45" s="1"/>
      <c r="AX45" s="110"/>
      <c r="AY45" s="110"/>
      <c r="AZ45" s="110"/>
      <c r="BA45" s="110"/>
      <c r="BB45" s="110"/>
      <c r="BC45" s="110"/>
      <c r="BD45" s="106"/>
      <c r="BE45" s="106"/>
      <c r="BF45" s="182">
        <v>30</v>
      </c>
      <c r="BG45" s="183">
        <f t="shared" ref="BG45:BH45" si="12">BG44+$BJ$14</f>
        <v>164</v>
      </c>
      <c r="BH45" s="183">
        <f t="shared" si="12"/>
        <v>164</v>
      </c>
      <c r="BI45" s="184" t="str">
        <f ca="1">IF(COUNTA(INDIRECT(ADDRESS(BG45,2)):INDIRECT(ADDRESS(BH45,2)))&gt;0,COUNTA(INDIRECT(ADDRESS(BG45,2)):INDIRECT(ADDRESS(BH45,2))),"")</f>
        <v/>
      </c>
      <c r="BJ45" s="106"/>
    </row>
    <row r="46" spans="2:62" s="22" customFormat="1" ht="5.25" customHeight="1" x14ac:dyDescent="0.15">
      <c r="X46" s="24"/>
      <c r="Y46" s="24"/>
      <c r="Z46" s="28"/>
      <c r="AA46" s="28"/>
      <c r="AB46" s="28"/>
      <c r="AC46" s="28"/>
      <c r="AD46" s="28"/>
      <c r="AE46" s="28"/>
      <c r="AF46" s="28"/>
      <c r="AG46" s="28"/>
      <c r="AH46" s="28"/>
      <c r="AI46" s="28"/>
      <c r="AJ46" s="28"/>
      <c r="AK46" s="28"/>
      <c r="AL46" s="28"/>
      <c r="AM46" s="28"/>
      <c r="AN46" s="28"/>
      <c r="AO46" s="28"/>
      <c r="AP46" s="28"/>
      <c r="AQ46" s="28"/>
      <c r="AR46" s="28"/>
      <c r="AS46" s="28"/>
      <c r="AT46" s="1"/>
      <c r="AU46" s="1"/>
      <c r="AX46" s="110"/>
      <c r="AY46" s="110"/>
      <c r="AZ46" s="110"/>
      <c r="BA46" s="110"/>
      <c r="BB46" s="110"/>
      <c r="BC46" s="110"/>
      <c r="BD46" s="106"/>
      <c r="BE46" s="106"/>
      <c r="BJ46" s="106"/>
    </row>
    <row r="47" spans="2:62" s="22" customFormat="1" ht="5.25" customHeight="1" x14ac:dyDescent="0.15">
      <c r="X47" s="24"/>
      <c r="Y47" s="24"/>
      <c r="Z47" s="28"/>
      <c r="AA47" s="28"/>
      <c r="AB47" s="28"/>
      <c r="AC47" s="28"/>
      <c r="AD47" s="28"/>
      <c r="AE47" s="28"/>
      <c r="AF47" s="28"/>
      <c r="AG47" s="28"/>
      <c r="AH47" s="28"/>
      <c r="AI47" s="28"/>
      <c r="AJ47" s="28"/>
      <c r="AK47" s="28"/>
      <c r="AL47" s="28"/>
      <c r="AM47" s="28"/>
      <c r="AN47" s="28"/>
      <c r="AO47" s="28"/>
      <c r="AP47" s="28"/>
      <c r="AQ47" s="28"/>
      <c r="AR47" s="28"/>
      <c r="AS47" s="28"/>
      <c r="AT47" s="1"/>
      <c r="AU47" s="1"/>
      <c r="AX47" s="110"/>
      <c r="AY47" s="110"/>
      <c r="AZ47" s="110"/>
      <c r="BA47" s="110"/>
      <c r="BB47" s="110"/>
      <c r="BC47" s="110"/>
      <c r="BD47" s="106"/>
      <c r="BE47" s="106"/>
    </row>
    <row r="48" spans="2:62" s="22" customFormat="1" ht="17.25" customHeight="1" x14ac:dyDescent="0.15">
      <c r="B48" s="29" t="s">
        <v>83</v>
      </c>
      <c r="L48" s="28"/>
      <c r="M48" s="28"/>
      <c r="N48" s="28"/>
      <c r="O48" s="28"/>
      <c r="P48" s="28"/>
      <c r="Q48" s="28"/>
      <c r="R48" s="28"/>
      <c r="S48" s="30"/>
      <c r="T48" s="30"/>
      <c r="U48" s="30"/>
      <c r="V48" s="30"/>
      <c r="W48" s="30"/>
      <c r="X48" s="28"/>
      <c r="Y48" s="28"/>
      <c r="Z48" s="28"/>
      <c r="AA48" s="28"/>
      <c r="AB48" s="28"/>
      <c r="AC48" s="28"/>
      <c r="AL48" s="31"/>
      <c r="AM48" s="1"/>
      <c r="AN48" s="1"/>
      <c r="AO48" s="1"/>
      <c r="AP48" s="1"/>
      <c r="AX48" s="110"/>
      <c r="AY48" s="110"/>
      <c r="AZ48" s="110"/>
      <c r="BA48" s="110"/>
      <c r="BB48" s="110"/>
      <c r="BC48" s="110"/>
      <c r="BD48" s="106"/>
      <c r="BE48" s="106"/>
    </row>
    <row r="49" spans="2:74" s="22" customFormat="1" ht="12.75" customHeight="1" x14ac:dyDescent="0.15">
      <c r="L49" s="28"/>
      <c r="M49" s="32"/>
      <c r="N49" s="32"/>
      <c r="O49" s="32"/>
      <c r="P49" s="32"/>
      <c r="Q49" s="32"/>
      <c r="R49" s="32"/>
      <c r="S49" s="32"/>
      <c r="T49" s="33"/>
      <c r="U49" s="33"/>
      <c r="V49" s="33"/>
      <c r="W49" s="33"/>
      <c r="X49" s="33"/>
      <c r="Y49" s="33"/>
      <c r="Z49" s="33"/>
      <c r="AA49" s="32"/>
      <c r="AB49" s="32"/>
      <c r="AC49" s="32"/>
      <c r="AL49" s="31"/>
      <c r="AM49" s="496" t="s">
        <v>5</v>
      </c>
      <c r="AN49" s="497"/>
      <c r="AO49" s="497"/>
      <c r="AP49" s="498"/>
      <c r="AX49" s="110"/>
      <c r="AY49" s="110"/>
      <c r="BA49" s="110"/>
      <c r="BB49" s="110"/>
      <c r="BC49" s="110"/>
      <c r="BD49" s="106"/>
      <c r="BE49" s="106"/>
    </row>
    <row r="50" spans="2:74" s="22" customFormat="1" ht="12.75" customHeight="1" x14ac:dyDescent="0.15">
      <c r="L50" s="28"/>
      <c r="M50" s="32"/>
      <c r="N50" s="32"/>
      <c r="O50" s="32"/>
      <c r="P50" s="32"/>
      <c r="Q50" s="32"/>
      <c r="R50" s="32"/>
      <c r="S50" s="32"/>
      <c r="T50" s="33"/>
      <c r="U50" s="33"/>
      <c r="V50" s="33"/>
      <c r="W50" s="33"/>
      <c r="X50" s="33"/>
      <c r="Y50" s="33"/>
      <c r="Z50" s="33"/>
      <c r="AA50" s="32"/>
      <c r="AB50" s="32"/>
      <c r="AC50" s="32"/>
      <c r="AL50" s="31"/>
      <c r="AM50" s="499"/>
      <c r="AN50" s="500"/>
      <c r="AO50" s="500"/>
      <c r="AP50" s="501"/>
      <c r="AX50" s="110"/>
      <c r="AY50" s="110"/>
      <c r="AZ50" s="110"/>
      <c r="BA50" s="110"/>
      <c r="BB50" s="110"/>
      <c r="BC50" s="110"/>
      <c r="BD50" s="106"/>
      <c r="BE50" s="106"/>
    </row>
    <row r="51" spans="2:74" s="22" customFormat="1" ht="12.75" customHeight="1" x14ac:dyDescent="0.15">
      <c r="L51" s="28"/>
      <c r="M51" s="32"/>
      <c r="N51" s="32"/>
      <c r="O51" s="32"/>
      <c r="P51" s="32"/>
      <c r="Q51" s="32"/>
      <c r="R51" s="32"/>
      <c r="S51" s="32"/>
      <c r="T51" s="32"/>
      <c r="U51" s="32"/>
      <c r="V51" s="32"/>
      <c r="W51" s="32"/>
      <c r="X51" s="32"/>
      <c r="Y51" s="32"/>
      <c r="Z51" s="32"/>
      <c r="AA51" s="32"/>
      <c r="AB51" s="32"/>
      <c r="AC51" s="32"/>
      <c r="AL51" s="31"/>
      <c r="AM51" s="133"/>
      <c r="AN51" s="133"/>
      <c r="AO51" s="3"/>
      <c r="AP51" s="3"/>
      <c r="AX51" s="110"/>
      <c r="AY51" s="110"/>
      <c r="AZ51" s="110"/>
      <c r="BA51" s="110"/>
      <c r="BB51" s="110"/>
      <c r="BC51" s="110"/>
      <c r="BD51" s="106"/>
      <c r="BE51" s="106"/>
    </row>
    <row r="52" spans="2:74" s="22" customFormat="1" ht="6" customHeight="1" x14ac:dyDescent="0.15">
      <c r="L52" s="28"/>
      <c r="M52" s="32"/>
      <c r="N52" s="32"/>
      <c r="O52" s="32"/>
      <c r="P52" s="32"/>
      <c r="Q52" s="32"/>
      <c r="R52" s="32"/>
      <c r="S52" s="32"/>
      <c r="T52" s="32"/>
      <c r="U52" s="32"/>
      <c r="V52" s="32"/>
      <c r="W52" s="32"/>
      <c r="X52" s="32"/>
      <c r="Y52" s="32"/>
      <c r="Z52" s="32"/>
      <c r="AA52" s="32"/>
      <c r="AB52" s="32"/>
      <c r="AC52" s="32"/>
      <c r="AL52" s="31"/>
      <c r="AM52" s="31"/>
      <c r="AX52" s="110"/>
      <c r="AY52" s="110"/>
      <c r="AZ52" s="110"/>
      <c r="BA52" s="110"/>
      <c r="BB52" s="110"/>
      <c r="BC52" s="110"/>
      <c r="BD52" s="106"/>
      <c r="BE52" s="106"/>
    </row>
    <row r="53" spans="2:74" s="22" customFormat="1" ht="12.75" customHeight="1" x14ac:dyDescent="0.15">
      <c r="B53" s="433" t="s">
        <v>9</v>
      </c>
      <c r="C53" s="434"/>
      <c r="D53" s="434"/>
      <c r="E53" s="434"/>
      <c r="F53" s="434"/>
      <c r="G53" s="434"/>
      <c r="H53" s="434"/>
      <c r="I53" s="434"/>
      <c r="J53" s="436" t="s">
        <v>10</v>
      </c>
      <c r="K53" s="436"/>
      <c r="L53" s="228" t="s">
        <v>11</v>
      </c>
      <c r="M53" s="436" t="s">
        <v>12</v>
      </c>
      <c r="N53" s="436"/>
      <c r="O53" s="437" t="s">
        <v>13</v>
      </c>
      <c r="P53" s="436"/>
      <c r="Q53" s="436"/>
      <c r="R53" s="436"/>
      <c r="S53" s="436"/>
      <c r="T53" s="436"/>
      <c r="U53" s="436" t="s">
        <v>14</v>
      </c>
      <c r="V53" s="436"/>
      <c r="W53" s="436"/>
      <c r="X53" s="28"/>
      <c r="Y53" s="28"/>
      <c r="Z53" s="28"/>
      <c r="AA53" s="28"/>
      <c r="AB53" s="28"/>
      <c r="AC53" s="28"/>
      <c r="AD53" s="23"/>
      <c r="AE53" s="23"/>
      <c r="AF53" s="23"/>
      <c r="AG53" s="23"/>
      <c r="AH53" s="23"/>
      <c r="AI53" s="23"/>
      <c r="AJ53" s="23"/>
      <c r="AK53" s="28"/>
      <c r="AL53" s="438">
        <f>AL9</f>
        <v>0</v>
      </c>
      <c r="AM53" s="439"/>
      <c r="AN53" s="444" t="s">
        <v>15</v>
      </c>
      <c r="AO53" s="444"/>
      <c r="AP53" s="447">
        <v>2</v>
      </c>
      <c r="AQ53" s="447"/>
      <c r="AR53" s="444" t="s">
        <v>16</v>
      </c>
      <c r="AS53" s="450"/>
      <c r="AT53" s="28"/>
      <c r="AU53" s="28"/>
      <c r="AX53" s="110"/>
      <c r="AY53" s="110"/>
      <c r="AZ53" s="110"/>
      <c r="BA53" s="110"/>
      <c r="BB53" s="110"/>
      <c r="BC53" s="110"/>
      <c r="BD53" s="106"/>
      <c r="BE53" s="106"/>
    </row>
    <row r="54" spans="2:74" s="22" customFormat="1" ht="13.9" customHeight="1" x14ac:dyDescent="0.15">
      <c r="B54" s="434"/>
      <c r="C54" s="434"/>
      <c r="D54" s="434"/>
      <c r="E54" s="434"/>
      <c r="F54" s="434"/>
      <c r="G54" s="434"/>
      <c r="H54" s="434"/>
      <c r="I54" s="434"/>
      <c r="J54" s="453" t="s">
        <v>153</v>
      </c>
      <c r="K54" s="455" t="s">
        <v>155</v>
      </c>
      <c r="L54" s="458" t="s">
        <v>153</v>
      </c>
      <c r="M54" s="461" t="s">
        <v>157</v>
      </c>
      <c r="N54" s="455" t="s">
        <v>159</v>
      </c>
      <c r="O54" s="461" t="s">
        <v>161</v>
      </c>
      <c r="P54" s="464" t="s">
        <v>159</v>
      </c>
      <c r="Q54" s="464" t="s">
        <v>163</v>
      </c>
      <c r="R54" s="464" t="s">
        <v>153</v>
      </c>
      <c r="S54" s="464" t="s">
        <v>155</v>
      </c>
      <c r="T54" s="455" t="s">
        <v>155</v>
      </c>
      <c r="U54" s="467">
        <f>U10</f>
        <v>0</v>
      </c>
      <c r="V54" s="470">
        <f>V10</f>
        <v>0</v>
      </c>
      <c r="W54" s="473">
        <f>W10</f>
        <v>0</v>
      </c>
      <c r="X54" s="28"/>
      <c r="Y54" s="28"/>
      <c r="Z54" s="28"/>
      <c r="AA54" s="28"/>
      <c r="AB54" s="28"/>
      <c r="AC54" s="28"/>
      <c r="AD54" s="23"/>
      <c r="AE54" s="23"/>
      <c r="AF54" s="23"/>
      <c r="AG54" s="23"/>
      <c r="AH54" s="23"/>
      <c r="AI54" s="23"/>
      <c r="AJ54" s="23"/>
      <c r="AK54" s="28"/>
      <c r="AL54" s="440"/>
      <c r="AM54" s="441"/>
      <c r="AN54" s="445"/>
      <c r="AO54" s="445"/>
      <c r="AP54" s="448"/>
      <c r="AQ54" s="448"/>
      <c r="AR54" s="445"/>
      <c r="AS54" s="451"/>
      <c r="AT54" s="28"/>
      <c r="AU54" s="28"/>
      <c r="AX54" s="110"/>
      <c r="AY54" s="110"/>
      <c r="AZ54" s="110"/>
      <c r="BA54" s="110"/>
      <c r="BB54" s="110"/>
      <c r="BC54" s="110"/>
      <c r="BD54" s="106"/>
      <c r="BE54" s="106"/>
    </row>
    <row r="55" spans="2:74" s="22" customFormat="1" ht="9" customHeight="1" x14ac:dyDescent="0.15">
      <c r="B55" s="434"/>
      <c r="C55" s="434"/>
      <c r="D55" s="434"/>
      <c r="E55" s="434"/>
      <c r="F55" s="434"/>
      <c r="G55" s="434"/>
      <c r="H55" s="434"/>
      <c r="I55" s="434"/>
      <c r="J55" s="454"/>
      <c r="K55" s="456"/>
      <c r="L55" s="459"/>
      <c r="M55" s="462"/>
      <c r="N55" s="456"/>
      <c r="O55" s="462"/>
      <c r="P55" s="465"/>
      <c r="Q55" s="465"/>
      <c r="R55" s="465"/>
      <c r="S55" s="465"/>
      <c r="T55" s="456"/>
      <c r="U55" s="468"/>
      <c r="V55" s="471"/>
      <c r="W55" s="474"/>
      <c r="X55" s="28"/>
      <c r="Y55" s="28"/>
      <c r="Z55" s="28"/>
      <c r="AA55" s="28"/>
      <c r="AB55" s="28"/>
      <c r="AC55" s="28"/>
      <c r="AD55" s="23"/>
      <c r="AE55" s="23"/>
      <c r="AF55" s="23"/>
      <c r="AG55" s="23"/>
      <c r="AH55" s="23"/>
      <c r="AI55" s="23"/>
      <c r="AJ55" s="23"/>
      <c r="AK55" s="28"/>
      <c r="AL55" s="442"/>
      <c r="AM55" s="443"/>
      <c r="AN55" s="446"/>
      <c r="AO55" s="446"/>
      <c r="AP55" s="449"/>
      <c r="AQ55" s="449"/>
      <c r="AR55" s="446"/>
      <c r="AS55" s="452"/>
      <c r="AT55" s="28"/>
      <c r="AU55" s="28"/>
      <c r="AX55" s="110"/>
      <c r="AY55" s="110"/>
      <c r="AZ55" s="110"/>
      <c r="BA55" s="110"/>
      <c r="BB55" s="110"/>
      <c r="BC55" s="110"/>
      <c r="BD55" s="106"/>
      <c r="BE55" s="106"/>
    </row>
    <row r="56" spans="2:74" s="22" customFormat="1" ht="6" customHeight="1" x14ac:dyDescent="0.15">
      <c r="B56" s="435"/>
      <c r="C56" s="435"/>
      <c r="D56" s="435"/>
      <c r="E56" s="435"/>
      <c r="F56" s="435"/>
      <c r="G56" s="435"/>
      <c r="H56" s="435"/>
      <c r="I56" s="435"/>
      <c r="J56" s="454"/>
      <c r="K56" s="457"/>
      <c r="L56" s="460"/>
      <c r="M56" s="463"/>
      <c r="N56" s="457"/>
      <c r="O56" s="463"/>
      <c r="P56" s="466"/>
      <c r="Q56" s="466"/>
      <c r="R56" s="466"/>
      <c r="S56" s="466"/>
      <c r="T56" s="457"/>
      <c r="U56" s="469"/>
      <c r="V56" s="472"/>
      <c r="W56" s="475"/>
      <c r="X56" s="28"/>
      <c r="Y56" s="28"/>
      <c r="Z56" s="28"/>
      <c r="AA56" s="28"/>
      <c r="AB56" s="28"/>
      <c r="AC56" s="28"/>
      <c r="AD56" s="28"/>
      <c r="AE56" s="28"/>
      <c r="AF56" s="28"/>
      <c r="AG56" s="28"/>
      <c r="AH56" s="28"/>
      <c r="AI56" s="28"/>
      <c r="AJ56" s="28"/>
      <c r="AK56" s="28"/>
      <c r="AN56" s="1"/>
      <c r="AO56" s="1"/>
      <c r="AP56" s="1"/>
      <c r="AQ56" s="1"/>
      <c r="AR56" s="1"/>
      <c r="AS56" s="1"/>
      <c r="AT56" s="28"/>
      <c r="AU56" s="28"/>
      <c r="AX56" s="110"/>
      <c r="AY56" s="110"/>
      <c r="AZ56" s="110"/>
      <c r="BA56" s="110"/>
      <c r="BB56" s="110"/>
      <c r="BC56" s="110"/>
      <c r="BD56" s="106"/>
      <c r="BE56" s="106"/>
    </row>
    <row r="57" spans="2:74" s="22" customFormat="1" ht="15" customHeight="1" x14ac:dyDescent="0.15">
      <c r="B57" s="395" t="s">
        <v>84</v>
      </c>
      <c r="C57" s="396"/>
      <c r="D57" s="396"/>
      <c r="E57" s="396"/>
      <c r="F57" s="396"/>
      <c r="G57" s="396"/>
      <c r="H57" s="396"/>
      <c r="I57" s="397"/>
      <c r="J57" s="395" t="s">
        <v>21</v>
      </c>
      <c r="K57" s="396"/>
      <c r="L57" s="396"/>
      <c r="M57" s="396"/>
      <c r="N57" s="404"/>
      <c r="O57" s="407" t="s">
        <v>85</v>
      </c>
      <c r="P57" s="396"/>
      <c r="Q57" s="396"/>
      <c r="R57" s="396"/>
      <c r="S57" s="396"/>
      <c r="T57" s="396"/>
      <c r="U57" s="397"/>
      <c r="V57" s="185" t="s">
        <v>23</v>
      </c>
      <c r="W57" s="186"/>
      <c r="X57" s="186"/>
      <c r="Y57" s="410" t="s">
        <v>24</v>
      </c>
      <c r="Z57" s="410"/>
      <c r="AA57" s="410"/>
      <c r="AB57" s="410"/>
      <c r="AC57" s="410"/>
      <c r="AD57" s="410"/>
      <c r="AE57" s="410"/>
      <c r="AF57" s="410"/>
      <c r="AG57" s="410"/>
      <c r="AH57" s="410"/>
      <c r="AI57" s="186"/>
      <c r="AJ57" s="186"/>
      <c r="AK57" s="187"/>
      <c r="AL57" s="411" t="s">
        <v>25</v>
      </c>
      <c r="AM57" s="411"/>
      <c r="AN57" s="412" t="s">
        <v>26</v>
      </c>
      <c r="AO57" s="412"/>
      <c r="AP57" s="412"/>
      <c r="AQ57" s="412"/>
      <c r="AR57" s="412"/>
      <c r="AS57" s="413"/>
      <c r="AT57" s="28"/>
      <c r="AU57" s="28"/>
      <c r="AX57" s="110"/>
      <c r="AY57" s="110"/>
      <c r="AZ57" s="110"/>
      <c r="BA57" s="110"/>
      <c r="BB57" s="110"/>
      <c r="BC57" s="110"/>
      <c r="BD57" s="106"/>
      <c r="BE57" s="106"/>
    </row>
    <row r="58" spans="2:74" s="22" customFormat="1" ht="18" customHeight="1" x14ac:dyDescent="0.15">
      <c r="B58" s="398"/>
      <c r="C58" s="399"/>
      <c r="D58" s="399"/>
      <c r="E58" s="399"/>
      <c r="F58" s="399"/>
      <c r="G58" s="399"/>
      <c r="H58" s="399"/>
      <c r="I58" s="400"/>
      <c r="J58" s="398"/>
      <c r="K58" s="399"/>
      <c r="L58" s="399"/>
      <c r="M58" s="399"/>
      <c r="N58" s="405"/>
      <c r="O58" s="408"/>
      <c r="P58" s="399"/>
      <c r="Q58" s="399"/>
      <c r="R58" s="399"/>
      <c r="S58" s="399"/>
      <c r="T58" s="399"/>
      <c r="U58" s="400"/>
      <c r="V58" s="414" t="s">
        <v>167</v>
      </c>
      <c r="W58" s="415"/>
      <c r="X58" s="415"/>
      <c r="Y58" s="416"/>
      <c r="Z58" s="414" t="s">
        <v>168</v>
      </c>
      <c r="AA58" s="415"/>
      <c r="AB58" s="415"/>
      <c r="AC58" s="416"/>
      <c r="AD58" s="414" t="s">
        <v>169</v>
      </c>
      <c r="AE58" s="415"/>
      <c r="AF58" s="415"/>
      <c r="AG58" s="416"/>
      <c r="AH58" s="414" t="s">
        <v>170</v>
      </c>
      <c r="AI58" s="420"/>
      <c r="AJ58" s="420"/>
      <c r="AK58" s="421"/>
      <c r="AL58" s="425" t="s">
        <v>29</v>
      </c>
      <c r="AM58" s="425"/>
      <c r="AN58" s="427" t="s">
        <v>30</v>
      </c>
      <c r="AO58" s="428"/>
      <c r="AP58" s="428"/>
      <c r="AQ58" s="428"/>
      <c r="AR58" s="429"/>
      <c r="AS58" s="430"/>
      <c r="AT58" s="28"/>
      <c r="AU58" s="28"/>
      <c r="AX58" s="110"/>
      <c r="AY58" s="158" t="s">
        <v>31</v>
      </c>
      <c r="AZ58" s="158" t="s">
        <v>31</v>
      </c>
      <c r="BA58" s="158" t="s">
        <v>32</v>
      </c>
      <c r="BB58" s="494" t="s">
        <v>33</v>
      </c>
      <c r="BC58" s="495"/>
      <c r="BD58" s="106"/>
      <c r="BE58" s="106"/>
    </row>
    <row r="59" spans="2:74" s="22" customFormat="1" ht="18" customHeight="1" x14ac:dyDescent="0.15">
      <c r="B59" s="401"/>
      <c r="C59" s="402"/>
      <c r="D59" s="402"/>
      <c r="E59" s="402"/>
      <c r="F59" s="402"/>
      <c r="G59" s="402"/>
      <c r="H59" s="402"/>
      <c r="I59" s="403"/>
      <c r="J59" s="401"/>
      <c r="K59" s="402"/>
      <c r="L59" s="402"/>
      <c r="M59" s="402"/>
      <c r="N59" s="406"/>
      <c r="O59" s="409"/>
      <c r="P59" s="402"/>
      <c r="Q59" s="402"/>
      <c r="R59" s="402"/>
      <c r="S59" s="402"/>
      <c r="T59" s="402"/>
      <c r="U59" s="403"/>
      <c r="V59" s="417"/>
      <c r="W59" s="418"/>
      <c r="X59" s="418"/>
      <c r="Y59" s="419"/>
      <c r="Z59" s="417"/>
      <c r="AA59" s="418"/>
      <c r="AB59" s="418"/>
      <c r="AC59" s="419"/>
      <c r="AD59" s="417"/>
      <c r="AE59" s="418"/>
      <c r="AF59" s="418"/>
      <c r="AG59" s="419"/>
      <c r="AH59" s="422"/>
      <c r="AI59" s="423"/>
      <c r="AJ59" s="423"/>
      <c r="AK59" s="424"/>
      <c r="AL59" s="426"/>
      <c r="AM59" s="426"/>
      <c r="AN59" s="431"/>
      <c r="AO59" s="431"/>
      <c r="AP59" s="431"/>
      <c r="AQ59" s="431"/>
      <c r="AR59" s="431"/>
      <c r="AS59" s="432"/>
      <c r="AT59" s="28"/>
      <c r="AU59" s="28"/>
      <c r="AX59" s="110"/>
      <c r="AY59" s="118"/>
      <c r="AZ59" s="119" t="s">
        <v>36</v>
      </c>
      <c r="BA59" s="119" t="s">
        <v>37</v>
      </c>
      <c r="BB59" s="159" t="s">
        <v>38</v>
      </c>
      <c r="BC59" s="119" t="s">
        <v>36</v>
      </c>
      <c r="BD59" s="106"/>
      <c r="BE59" s="106"/>
      <c r="BL59" s="106" t="s">
        <v>47</v>
      </c>
      <c r="BM59" s="106" t="s">
        <v>48</v>
      </c>
    </row>
    <row r="60" spans="2:74" s="22" customFormat="1" ht="18" customHeight="1" x14ac:dyDescent="0.15">
      <c r="B60" s="365"/>
      <c r="C60" s="366"/>
      <c r="D60" s="366"/>
      <c r="E60" s="366"/>
      <c r="F60" s="366"/>
      <c r="G60" s="366"/>
      <c r="H60" s="366"/>
      <c r="I60" s="367"/>
      <c r="J60" s="365"/>
      <c r="K60" s="366"/>
      <c r="L60" s="366"/>
      <c r="M60" s="366"/>
      <c r="N60" s="371"/>
      <c r="O60" s="195"/>
      <c r="P60" s="238" t="s">
        <v>61</v>
      </c>
      <c r="Q60" s="193"/>
      <c r="R60" s="238" t="s">
        <v>57</v>
      </c>
      <c r="S60" s="192"/>
      <c r="T60" s="373" t="s">
        <v>58</v>
      </c>
      <c r="U60" s="373"/>
      <c r="V60" s="391"/>
      <c r="W60" s="391"/>
      <c r="X60" s="391"/>
      <c r="Y60" s="320" t="s">
        <v>59</v>
      </c>
      <c r="Z60" s="321"/>
      <c r="AA60" s="322"/>
      <c r="AB60" s="322"/>
      <c r="AC60" s="323" t="s">
        <v>166</v>
      </c>
      <c r="AD60" s="321"/>
      <c r="AE60" s="322"/>
      <c r="AF60" s="322"/>
      <c r="AG60" s="324" t="s">
        <v>166</v>
      </c>
      <c r="AH60" s="392" t="s">
        <v>171</v>
      </c>
      <c r="AI60" s="393"/>
      <c r="AJ60" s="393"/>
      <c r="AK60" s="394"/>
      <c r="AL60" s="255"/>
      <c r="AM60" s="256"/>
      <c r="AN60" s="353"/>
      <c r="AO60" s="354"/>
      <c r="AP60" s="354"/>
      <c r="AQ60" s="354"/>
      <c r="AR60" s="354"/>
      <c r="AS60" s="317" t="s">
        <v>59</v>
      </c>
      <c r="AT60" s="28"/>
      <c r="AU60" s="28"/>
      <c r="AV60" s="26" t="str">
        <f>IF(OR(O60="",Q60=""),"", IF(O60&lt;20,DATE(O60+118,Q60,IF(S60="",1,S60)),DATE(O60+88,Q60,IF(S60="",1,S60))))</f>
        <v/>
      </c>
      <c r="AW60" s="27" t="e">
        <f>IF(AV60&lt;=#REF!,"昔",IF(AV60&lt;=#REF!,"上",IF(AV60&lt;=#REF!,"中","下")))</f>
        <v>#REF!</v>
      </c>
      <c r="AX60" s="110" t="e">
        <f>IF(AV60&lt;=#REF!,5,IF(AV60&lt;=#REF!,7,IF(AV60&lt;=#REF!,9,11)))</f>
        <v>#REF!</v>
      </c>
      <c r="AY60" s="163"/>
      <c r="AZ60" s="164"/>
      <c r="BA60" s="165">
        <f>AN60</f>
        <v>0</v>
      </c>
      <c r="BB60" s="164"/>
      <c r="BC60" s="164"/>
      <c r="BD60" s="106"/>
      <c r="BE60" s="10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2" customFormat="1" ht="18" customHeight="1" x14ac:dyDescent="0.15">
      <c r="B61" s="368"/>
      <c r="C61" s="369"/>
      <c r="D61" s="369"/>
      <c r="E61" s="369"/>
      <c r="F61" s="369"/>
      <c r="G61" s="369"/>
      <c r="H61" s="369"/>
      <c r="I61" s="370"/>
      <c r="J61" s="368"/>
      <c r="K61" s="369"/>
      <c r="L61" s="369"/>
      <c r="M61" s="369"/>
      <c r="N61" s="372"/>
      <c r="O61" s="207"/>
      <c r="P61" s="239" t="s">
        <v>56</v>
      </c>
      <c r="Q61" s="194"/>
      <c r="R61" s="239" t="s">
        <v>57</v>
      </c>
      <c r="S61" s="208"/>
      <c r="T61" s="376" t="s">
        <v>60</v>
      </c>
      <c r="U61" s="376"/>
      <c r="V61" s="377"/>
      <c r="W61" s="378"/>
      <c r="X61" s="378"/>
      <c r="Y61" s="378"/>
      <c r="Z61" s="377"/>
      <c r="AA61" s="378"/>
      <c r="AB61" s="378"/>
      <c r="AC61" s="378"/>
      <c r="AD61" s="377"/>
      <c r="AE61" s="378"/>
      <c r="AF61" s="378"/>
      <c r="AG61" s="379"/>
      <c r="AH61" s="357">
        <f>V61+Z61-AD61</f>
        <v>0</v>
      </c>
      <c r="AI61" s="357"/>
      <c r="AJ61" s="357"/>
      <c r="AK61" s="358"/>
      <c r="AL61" s="380"/>
      <c r="AM61" s="381"/>
      <c r="AN61" s="382">
        <f>ROUNDDOWN(AH61*AL61/100,0)</f>
        <v>0</v>
      </c>
      <c r="AO61" s="383"/>
      <c r="AP61" s="383"/>
      <c r="AQ61" s="383"/>
      <c r="AR61" s="383"/>
      <c r="AS61" s="318"/>
      <c r="AT61" s="28"/>
      <c r="AU61" s="28"/>
      <c r="AV61" s="26"/>
      <c r="AW61" s="27"/>
      <c r="AX61" s="110"/>
      <c r="AY61" s="209">
        <f>AH61</f>
        <v>0</v>
      </c>
      <c r="AZ61" s="120" t="e">
        <f>IF(AV60&lt;=#REF!,AH61,IF(AND(AV60&gt;=#REF!,AV60&lt;=#REF!),AH61*105/108,AH61))</f>
        <v>#REF!</v>
      </c>
      <c r="BA61" s="119"/>
      <c r="BB61" s="120">
        <f>IF($AL61="賃金で算定",0,INT(AY61*$AL61/100))</f>
        <v>0</v>
      </c>
      <c r="BC61" s="120" t="e">
        <f>IF(AY61=AZ61,BB61,AZ61*$AL61/100)</f>
        <v>#REF!</v>
      </c>
      <c r="BD61" s="106"/>
      <c r="BE61" s="106"/>
      <c r="BL61" s="106" t="e">
        <f>IF(AY61=AZ61,0,1)</f>
        <v>#REF!</v>
      </c>
      <c r="BM61" s="106" t="e">
        <f>IF(BL61=1,AL61,"")</f>
        <v>#REF!</v>
      </c>
      <c r="BO61" s="1"/>
      <c r="BP61" s="1"/>
      <c r="BQ61" s="1"/>
      <c r="BR61" s="1"/>
      <c r="BS61" s="1"/>
      <c r="BT61" s="1"/>
      <c r="BU61" s="1"/>
      <c r="BV61" s="1"/>
    </row>
    <row r="62" spans="2:74" s="22" customFormat="1" ht="18" customHeight="1" x14ac:dyDescent="0.15">
      <c r="B62" s="365"/>
      <c r="C62" s="366"/>
      <c r="D62" s="366"/>
      <c r="E62" s="366"/>
      <c r="F62" s="366"/>
      <c r="G62" s="366"/>
      <c r="H62" s="366"/>
      <c r="I62" s="367"/>
      <c r="J62" s="365"/>
      <c r="K62" s="366"/>
      <c r="L62" s="366"/>
      <c r="M62" s="366"/>
      <c r="N62" s="371"/>
      <c r="O62" s="195"/>
      <c r="P62" s="238" t="s">
        <v>61</v>
      </c>
      <c r="Q62" s="193"/>
      <c r="R62" s="238" t="s">
        <v>57</v>
      </c>
      <c r="S62" s="192"/>
      <c r="T62" s="373" t="s">
        <v>58</v>
      </c>
      <c r="U62" s="373"/>
      <c r="V62" s="374"/>
      <c r="W62" s="375"/>
      <c r="X62" s="375"/>
      <c r="Y62" s="188"/>
      <c r="Z62" s="329"/>
      <c r="AA62" s="330"/>
      <c r="AB62" s="330"/>
      <c r="AC62" s="188"/>
      <c r="AD62" s="329"/>
      <c r="AE62" s="330"/>
      <c r="AF62" s="330"/>
      <c r="AG62" s="331"/>
      <c r="AH62" s="353"/>
      <c r="AI62" s="354"/>
      <c r="AJ62" s="354"/>
      <c r="AK62" s="355"/>
      <c r="AL62" s="255"/>
      <c r="AM62" s="256"/>
      <c r="AN62" s="353"/>
      <c r="AO62" s="354"/>
      <c r="AP62" s="354"/>
      <c r="AQ62" s="354"/>
      <c r="AR62" s="354"/>
      <c r="AS62" s="319"/>
      <c r="AT62" s="28"/>
      <c r="AU62" s="28"/>
      <c r="AV62" s="26" t="str">
        <f>IF(OR(O62="",Q62=""),"", IF(O62&lt;20,DATE(O62+118,Q62,IF(S62="",1,S62)),DATE(O62+88,Q62,IF(S62="",1,S62))))</f>
        <v/>
      </c>
      <c r="AW62" s="27" t="e">
        <f>IF(AV62&lt;=#REF!,"昔",IF(AV62&lt;=#REF!,"上",IF(AV62&lt;=#REF!,"中","下")))</f>
        <v>#REF!</v>
      </c>
      <c r="AX62" s="110" t="e">
        <f>IF(AV62&lt;=#REF!,5,IF(AV62&lt;=#REF!,7,IF(AV62&lt;=#REF!,9,11)))</f>
        <v>#REF!</v>
      </c>
      <c r="AY62" s="163"/>
      <c r="AZ62" s="164"/>
      <c r="BA62" s="165">
        <f t="shared" ref="BA62" si="13">AN62</f>
        <v>0</v>
      </c>
      <c r="BB62" s="164"/>
      <c r="BC62" s="164"/>
      <c r="BD62" s="106"/>
      <c r="BE62" s="106"/>
      <c r="BL62" s="106"/>
      <c r="BM62" s="10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2" customFormat="1" ht="18" customHeight="1" x14ac:dyDescent="0.15">
      <c r="B63" s="368"/>
      <c r="C63" s="369"/>
      <c r="D63" s="369"/>
      <c r="E63" s="369"/>
      <c r="F63" s="369"/>
      <c r="G63" s="369"/>
      <c r="H63" s="369"/>
      <c r="I63" s="370"/>
      <c r="J63" s="368"/>
      <c r="K63" s="369"/>
      <c r="L63" s="369"/>
      <c r="M63" s="369"/>
      <c r="N63" s="372"/>
      <c r="O63" s="207"/>
      <c r="P63" s="239" t="s">
        <v>56</v>
      </c>
      <c r="Q63" s="194"/>
      <c r="R63" s="239" t="s">
        <v>57</v>
      </c>
      <c r="S63" s="208"/>
      <c r="T63" s="376" t="s">
        <v>60</v>
      </c>
      <c r="U63" s="376"/>
      <c r="V63" s="377"/>
      <c r="W63" s="378"/>
      <c r="X63" s="378"/>
      <c r="Y63" s="378"/>
      <c r="Z63" s="377"/>
      <c r="AA63" s="378"/>
      <c r="AB63" s="378"/>
      <c r="AC63" s="378"/>
      <c r="AD63" s="377"/>
      <c r="AE63" s="378"/>
      <c r="AF63" s="378"/>
      <c r="AG63" s="379"/>
      <c r="AH63" s="357">
        <f>V63+Z63-AD63</f>
        <v>0</v>
      </c>
      <c r="AI63" s="357"/>
      <c r="AJ63" s="357"/>
      <c r="AK63" s="358"/>
      <c r="AL63" s="380"/>
      <c r="AM63" s="381"/>
      <c r="AN63" s="382">
        <f>ROUNDDOWN(AH63*AL63/100,0)</f>
        <v>0</v>
      </c>
      <c r="AO63" s="383"/>
      <c r="AP63" s="383"/>
      <c r="AQ63" s="383"/>
      <c r="AR63" s="383"/>
      <c r="AS63" s="318"/>
      <c r="AT63" s="28"/>
      <c r="AU63" s="28"/>
      <c r="AV63" s="26"/>
      <c r="AW63" s="27"/>
      <c r="AX63" s="110"/>
      <c r="AY63" s="209">
        <f t="shared" ref="AY63" si="14">AH63</f>
        <v>0</v>
      </c>
      <c r="AZ63" s="120" t="e">
        <f>IF(AV62&lt;=#REF!,AH63,IF(AND(AV62&gt;=#REF!,AV62&lt;=#REF!),AH63*105/108,AH63))</f>
        <v>#REF!</v>
      </c>
      <c r="BA63" s="119"/>
      <c r="BB63" s="120">
        <f t="shared" ref="BB63" si="15">IF($AL63="賃金で算定",0,INT(AY63*$AL63/100))</f>
        <v>0</v>
      </c>
      <c r="BC63" s="120" t="e">
        <f>IF(AY63=AZ63,BB63,AZ63*$AL63/100)</f>
        <v>#REF!</v>
      </c>
      <c r="BD63" s="106"/>
      <c r="BE63" s="106"/>
      <c r="BL63" s="106" t="e">
        <f>IF(AY63=AZ63,0,1)</f>
        <v>#REF!</v>
      </c>
      <c r="BM63" s="106" t="e">
        <f>IF(BL63=1,AL63,"")</f>
        <v>#REF!</v>
      </c>
      <c r="BO63" s="1"/>
      <c r="BP63" s="1"/>
      <c r="BQ63" s="1"/>
      <c r="BR63" s="1"/>
      <c r="BS63" s="1"/>
      <c r="BT63" s="1"/>
      <c r="BU63" s="1"/>
      <c r="BV63" s="1"/>
    </row>
    <row r="64" spans="2:74" s="22" customFormat="1" ht="18" customHeight="1" x14ac:dyDescent="0.15">
      <c r="B64" s="365"/>
      <c r="C64" s="366"/>
      <c r="D64" s="366"/>
      <c r="E64" s="366"/>
      <c r="F64" s="366"/>
      <c r="G64" s="366"/>
      <c r="H64" s="366"/>
      <c r="I64" s="367"/>
      <c r="J64" s="365"/>
      <c r="K64" s="366"/>
      <c r="L64" s="366"/>
      <c r="M64" s="366"/>
      <c r="N64" s="371"/>
      <c r="O64" s="195"/>
      <c r="P64" s="238" t="s">
        <v>61</v>
      </c>
      <c r="Q64" s="193"/>
      <c r="R64" s="238" t="s">
        <v>57</v>
      </c>
      <c r="S64" s="192"/>
      <c r="T64" s="373" t="s">
        <v>58</v>
      </c>
      <c r="U64" s="373"/>
      <c r="V64" s="374"/>
      <c r="W64" s="375"/>
      <c r="X64" s="375"/>
      <c r="Y64" s="188"/>
      <c r="Z64" s="329"/>
      <c r="AA64" s="330"/>
      <c r="AB64" s="330"/>
      <c r="AC64" s="188"/>
      <c r="AD64" s="329"/>
      <c r="AE64" s="330"/>
      <c r="AF64" s="330"/>
      <c r="AG64" s="331"/>
      <c r="AH64" s="353"/>
      <c r="AI64" s="354"/>
      <c r="AJ64" s="354"/>
      <c r="AK64" s="355"/>
      <c r="AL64" s="255"/>
      <c r="AM64" s="256"/>
      <c r="AN64" s="353"/>
      <c r="AO64" s="354"/>
      <c r="AP64" s="354"/>
      <c r="AQ64" s="354"/>
      <c r="AR64" s="354"/>
      <c r="AS64" s="319"/>
      <c r="AT64" s="28"/>
      <c r="AU64" s="28"/>
      <c r="AV64" s="26" t="str">
        <f>IF(OR(O64="",Q64=""),"", IF(O64&lt;20,DATE(O64+118,Q64,IF(S64="",1,S64)),DATE(O64+88,Q64,IF(S64="",1,S64))))</f>
        <v/>
      </c>
      <c r="AW64" s="27" t="e">
        <f>IF(AV64&lt;=#REF!,"昔",IF(AV64&lt;=#REF!,"上",IF(AV64&lt;=#REF!,"中","下")))</f>
        <v>#REF!</v>
      </c>
      <c r="AX64" s="110" t="e">
        <f>IF(AV64&lt;=#REF!,5,IF(AV64&lt;=#REF!,7,IF(AV64&lt;=#REF!,9,11)))</f>
        <v>#REF!</v>
      </c>
      <c r="AY64" s="163"/>
      <c r="AZ64" s="164"/>
      <c r="BA64" s="165">
        <f t="shared" ref="BA64" si="16">AN64</f>
        <v>0</v>
      </c>
      <c r="BB64" s="164"/>
      <c r="BC64" s="164"/>
      <c r="BD64" s="106"/>
      <c r="BE64" s="10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2" customFormat="1" ht="18" customHeight="1" x14ac:dyDescent="0.15">
      <c r="B65" s="368"/>
      <c r="C65" s="369"/>
      <c r="D65" s="369"/>
      <c r="E65" s="369"/>
      <c r="F65" s="369"/>
      <c r="G65" s="369"/>
      <c r="H65" s="369"/>
      <c r="I65" s="370"/>
      <c r="J65" s="368"/>
      <c r="K65" s="369"/>
      <c r="L65" s="369"/>
      <c r="M65" s="369"/>
      <c r="N65" s="372"/>
      <c r="O65" s="207"/>
      <c r="P65" s="239" t="s">
        <v>56</v>
      </c>
      <c r="Q65" s="194"/>
      <c r="R65" s="239" t="s">
        <v>57</v>
      </c>
      <c r="S65" s="208"/>
      <c r="T65" s="376" t="s">
        <v>60</v>
      </c>
      <c r="U65" s="376"/>
      <c r="V65" s="388"/>
      <c r="W65" s="389"/>
      <c r="X65" s="389"/>
      <c r="Y65" s="390"/>
      <c r="Z65" s="388"/>
      <c r="AA65" s="389"/>
      <c r="AB65" s="389"/>
      <c r="AC65" s="389"/>
      <c r="AD65" s="388"/>
      <c r="AE65" s="389"/>
      <c r="AF65" s="389"/>
      <c r="AG65" s="390"/>
      <c r="AH65" s="357">
        <f>V65+Z65-AD65</f>
        <v>0</v>
      </c>
      <c r="AI65" s="357"/>
      <c r="AJ65" s="357"/>
      <c r="AK65" s="358"/>
      <c r="AL65" s="380"/>
      <c r="AM65" s="381"/>
      <c r="AN65" s="382">
        <f>ROUNDDOWN(AH65*AL65/100,0)</f>
        <v>0</v>
      </c>
      <c r="AO65" s="383"/>
      <c r="AP65" s="383"/>
      <c r="AQ65" s="383"/>
      <c r="AR65" s="383"/>
      <c r="AS65" s="318"/>
      <c r="AT65" s="28"/>
      <c r="AU65" s="28"/>
      <c r="AV65" s="26"/>
      <c r="AW65" s="27"/>
      <c r="AX65" s="110"/>
      <c r="AY65" s="209">
        <f t="shared" ref="AY65" si="17">AH65</f>
        <v>0</v>
      </c>
      <c r="AZ65" s="120" t="e">
        <f>IF(AV64&lt;=#REF!,AH65,IF(AND(AV64&gt;=#REF!,AV64&lt;=#REF!),AH65*105/108,AH65))</f>
        <v>#REF!</v>
      </c>
      <c r="BA65" s="119"/>
      <c r="BB65" s="120">
        <f t="shared" ref="BB65" si="18">IF($AL65="賃金で算定",0,INT(AY65*$AL65/100))</f>
        <v>0</v>
      </c>
      <c r="BC65" s="120" t="e">
        <f>IF(AY65=AZ65,BB65,AZ65*$AL65/100)</f>
        <v>#REF!</v>
      </c>
      <c r="BD65" s="106"/>
      <c r="BE65" s="106"/>
      <c r="BL65" s="106" t="e">
        <f>IF(AY65=AZ65,0,1)</f>
        <v>#REF!</v>
      </c>
      <c r="BM65" s="106" t="e">
        <f>IF(BL65=1,AL65,"")</f>
        <v>#REF!</v>
      </c>
      <c r="BO65" s="1"/>
      <c r="BP65" s="1"/>
      <c r="BQ65" s="1"/>
      <c r="BR65" s="1"/>
      <c r="BS65" s="1"/>
      <c r="BT65" s="1"/>
      <c r="BU65" s="1"/>
      <c r="BV65" s="1"/>
    </row>
    <row r="66" spans="2:74" s="22" customFormat="1" ht="18" customHeight="1" x14ac:dyDescent="0.15">
      <c r="B66" s="365"/>
      <c r="C66" s="366"/>
      <c r="D66" s="366"/>
      <c r="E66" s="366"/>
      <c r="F66" s="366"/>
      <c r="G66" s="366"/>
      <c r="H66" s="366"/>
      <c r="I66" s="367"/>
      <c r="J66" s="365"/>
      <c r="K66" s="366"/>
      <c r="L66" s="366"/>
      <c r="M66" s="366"/>
      <c r="N66" s="371"/>
      <c r="O66" s="195"/>
      <c r="P66" s="238" t="s">
        <v>61</v>
      </c>
      <c r="Q66" s="193"/>
      <c r="R66" s="238" t="s">
        <v>57</v>
      </c>
      <c r="S66" s="192"/>
      <c r="T66" s="373" t="s">
        <v>58</v>
      </c>
      <c r="U66" s="373"/>
      <c r="V66" s="386"/>
      <c r="W66" s="387"/>
      <c r="X66" s="387"/>
      <c r="Y66" s="34"/>
      <c r="Z66" s="332"/>
      <c r="AA66" s="333"/>
      <c r="AB66" s="333"/>
      <c r="AC66" s="34"/>
      <c r="AD66" s="332"/>
      <c r="AE66" s="333"/>
      <c r="AF66" s="333"/>
      <c r="AG66" s="334"/>
      <c r="AH66" s="353"/>
      <c r="AI66" s="354"/>
      <c r="AJ66" s="354"/>
      <c r="AK66" s="355"/>
      <c r="AL66" s="255"/>
      <c r="AM66" s="256"/>
      <c r="AN66" s="353"/>
      <c r="AO66" s="354"/>
      <c r="AP66" s="354"/>
      <c r="AQ66" s="354"/>
      <c r="AR66" s="354"/>
      <c r="AS66" s="319"/>
      <c r="AT66" s="28"/>
      <c r="AU66" s="28"/>
      <c r="AV66" s="26" t="str">
        <f>IF(OR(O66="",Q66=""),"", IF(O66&lt;20,DATE(O66+118,Q66,IF(S66="",1,S66)),DATE(O66+88,Q66,IF(S66="",1,S66))))</f>
        <v/>
      </c>
      <c r="AW66" s="27" t="e">
        <f>IF(AV66&lt;=#REF!,"昔",IF(AV66&lt;=#REF!,"上",IF(AV66&lt;=#REF!,"中","下")))</f>
        <v>#REF!</v>
      </c>
      <c r="AX66" s="110" t="e">
        <f>IF(AV66&lt;=#REF!,5,IF(AV66&lt;=#REF!,7,IF(AV66&lt;=#REF!,9,11)))</f>
        <v>#REF!</v>
      </c>
      <c r="AY66" s="163"/>
      <c r="AZ66" s="164"/>
      <c r="BA66" s="165">
        <f t="shared" ref="BA66" si="19">AN66</f>
        <v>0</v>
      </c>
      <c r="BB66" s="164"/>
      <c r="BC66" s="164"/>
      <c r="BD66" s="106"/>
      <c r="BE66" s="10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2" customFormat="1" ht="18" customHeight="1" x14ac:dyDescent="0.15">
      <c r="B67" s="368"/>
      <c r="C67" s="369"/>
      <c r="D67" s="369"/>
      <c r="E67" s="369"/>
      <c r="F67" s="369"/>
      <c r="G67" s="369"/>
      <c r="H67" s="369"/>
      <c r="I67" s="370"/>
      <c r="J67" s="368"/>
      <c r="K67" s="369"/>
      <c r="L67" s="369"/>
      <c r="M67" s="369"/>
      <c r="N67" s="372"/>
      <c r="O67" s="207"/>
      <c r="P67" s="239" t="s">
        <v>56</v>
      </c>
      <c r="Q67" s="194"/>
      <c r="R67" s="239" t="s">
        <v>57</v>
      </c>
      <c r="S67" s="208"/>
      <c r="T67" s="376" t="s">
        <v>60</v>
      </c>
      <c r="U67" s="376"/>
      <c r="V67" s="377"/>
      <c r="W67" s="378"/>
      <c r="X67" s="378"/>
      <c r="Y67" s="378"/>
      <c r="Z67" s="377"/>
      <c r="AA67" s="378"/>
      <c r="AB67" s="378"/>
      <c r="AC67" s="378"/>
      <c r="AD67" s="377"/>
      <c r="AE67" s="378"/>
      <c r="AF67" s="378"/>
      <c r="AG67" s="379"/>
      <c r="AH67" s="357">
        <f>V67+Z67-AD67</f>
        <v>0</v>
      </c>
      <c r="AI67" s="357"/>
      <c r="AJ67" s="357"/>
      <c r="AK67" s="358"/>
      <c r="AL67" s="380"/>
      <c r="AM67" s="381"/>
      <c r="AN67" s="382">
        <f>ROUNDDOWN(AH67*AL67/100,0)</f>
        <v>0</v>
      </c>
      <c r="AO67" s="383"/>
      <c r="AP67" s="383"/>
      <c r="AQ67" s="383"/>
      <c r="AR67" s="383"/>
      <c r="AS67" s="318"/>
      <c r="AT67" s="28"/>
      <c r="AU67" s="28"/>
      <c r="AV67" s="26"/>
      <c r="AW67" s="27"/>
      <c r="AX67" s="110"/>
      <c r="AY67" s="209">
        <f t="shared" ref="AY67" si="20">AH67</f>
        <v>0</v>
      </c>
      <c r="AZ67" s="120" t="e">
        <f>IF(AV66&lt;=#REF!,AH67,IF(AND(AV66&gt;=#REF!,AV66&lt;=#REF!),AH67*105/108,AH67))</f>
        <v>#REF!</v>
      </c>
      <c r="BA67" s="119"/>
      <c r="BB67" s="120">
        <f t="shared" ref="BB67" si="21">IF($AL67="賃金で算定",0,INT(AY67*$AL67/100))</f>
        <v>0</v>
      </c>
      <c r="BC67" s="120" t="e">
        <f>IF(AY67=AZ67,BB67,AZ67*$AL67/100)</f>
        <v>#REF!</v>
      </c>
      <c r="BD67" s="106"/>
      <c r="BE67" s="106"/>
      <c r="BL67" s="106" t="e">
        <f>IF(AY67=AZ67,0,1)</f>
        <v>#REF!</v>
      </c>
      <c r="BM67" s="106" t="e">
        <f>IF(BL67=1,AL67,"")</f>
        <v>#REF!</v>
      </c>
      <c r="BO67" s="1"/>
      <c r="BP67" s="1"/>
      <c r="BQ67" s="1"/>
      <c r="BR67" s="1"/>
      <c r="BS67" s="1"/>
      <c r="BT67" s="1"/>
      <c r="BU67" s="1"/>
      <c r="BV67" s="1"/>
    </row>
    <row r="68" spans="2:74" s="22" customFormat="1" ht="18" customHeight="1" x14ac:dyDescent="0.15">
      <c r="B68" s="365"/>
      <c r="C68" s="366"/>
      <c r="D68" s="366"/>
      <c r="E68" s="366"/>
      <c r="F68" s="366"/>
      <c r="G68" s="366"/>
      <c r="H68" s="366"/>
      <c r="I68" s="367"/>
      <c r="J68" s="365"/>
      <c r="K68" s="366"/>
      <c r="L68" s="366"/>
      <c r="M68" s="366"/>
      <c r="N68" s="371"/>
      <c r="O68" s="195"/>
      <c r="P68" s="238" t="s">
        <v>61</v>
      </c>
      <c r="Q68" s="193"/>
      <c r="R68" s="238" t="s">
        <v>57</v>
      </c>
      <c r="S68" s="192"/>
      <c r="T68" s="373" t="s">
        <v>58</v>
      </c>
      <c r="U68" s="373"/>
      <c r="V68" s="374"/>
      <c r="W68" s="375"/>
      <c r="X68" s="375"/>
      <c r="Y68" s="188"/>
      <c r="Z68" s="329"/>
      <c r="AA68" s="330"/>
      <c r="AB68" s="330"/>
      <c r="AC68" s="188"/>
      <c r="AD68" s="329"/>
      <c r="AE68" s="330"/>
      <c r="AF68" s="330"/>
      <c r="AG68" s="331"/>
      <c r="AH68" s="353"/>
      <c r="AI68" s="354"/>
      <c r="AJ68" s="354"/>
      <c r="AK68" s="355"/>
      <c r="AL68" s="255"/>
      <c r="AM68" s="256"/>
      <c r="AN68" s="384"/>
      <c r="AO68" s="385"/>
      <c r="AP68" s="385"/>
      <c r="AQ68" s="385"/>
      <c r="AR68" s="385"/>
      <c r="AS68" s="319"/>
      <c r="AT68" s="28"/>
      <c r="AU68" s="28"/>
      <c r="AV68" s="26" t="str">
        <f>IF(OR(O68="",Q68=""),"", IF(O68&lt;20,DATE(O68+118,Q68,IF(S68="",1,S68)),DATE(O68+88,Q68,IF(S68="",1,S68))))</f>
        <v/>
      </c>
      <c r="AW68" s="27" t="e">
        <f>IF(AV68&lt;=#REF!,"昔",IF(AV68&lt;=#REF!,"上",IF(AV68&lt;=#REF!,"中","下")))</f>
        <v>#REF!</v>
      </c>
      <c r="AX68" s="110" t="e">
        <f>IF(AV68&lt;=#REF!,5,IF(AV68&lt;=#REF!,7,IF(AV68&lt;=#REF!,9,11)))</f>
        <v>#REF!</v>
      </c>
      <c r="AY68" s="163"/>
      <c r="AZ68" s="164"/>
      <c r="BA68" s="165">
        <f t="shared" ref="BA68" si="22">AN68</f>
        <v>0</v>
      </c>
      <c r="BB68" s="164"/>
      <c r="BC68" s="164"/>
      <c r="BD68" s="106"/>
      <c r="BE68" s="10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2" customFormat="1" ht="18" customHeight="1" x14ac:dyDescent="0.15">
      <c r="B69" s="368"/>
      <c r="C69" s="369"/>
      <c r="D69" s="369"/>
      <c r="E69" s="369"/>
      <c r="F69" s="369"/>
      <c r="G69" s="369"/>
      <c r="H69" s="369"/>
      <c r="I69" s="370"/>
      <c r="J69" s="368"/>
      <c r="K69" s="369"/>
      <c r="L69" s="369"/>
      <c r="M69" s="369"/>
      <c r="N69" s="372"/>
      <c r="O69" s="207"/>
      <c r="P69" s="239" t="s">
        <v>56</v>
      </c>
      <c r="Q69" s="194"/>
      <c r="R69" s="239" t="s">
        <v>57</v>
      </c>
      <c r="S69" s="208"/>
      <c r="T69" s="376" t="s">
        <v>60</v>
      </c>
      <c r="U69" s="376"/>
      <c r="V69" s="377"/>
      <c r="W69" s="378"/>
      <c r="X69" s="378"/>
      <c r="Y69" s="378"/>
      <c r="Z69" s="377"/>
      <c r="AA69" s="378"/>
      <c r="AB69" s="378"/>
      <c r="AC69" s="378"/>
      <c r="AD69" s="377"/>
      <c r="AE69" s="378"/>
      <c r="AF69" s="378"/>
      <c r="AG69" s="379"/>
      <c r="AH69" s="357">
        <f>V69+Z69-AD69</f>
        <v>0</v>
      </c>
      <c r="AI69" s="357"/>
      <c r="AJ69" s="357"/>
      <c r="AK69" s="358"/>
      <c r="AL69" s="380"/>
      <c r="AM69" s="381"/>
      <c r="AN69" s="382">
        <f>ROUNDDOWN(AH69*AL69/100,0)</f>
        <v>0</v>
      </c>
      <c r="AO69" s="383"/>
      <c r="AP69" s="383"/>
      <c r="AQ69" s="383"/>
      <c r="AR69" s="383"/>
      <c r="AS69" s="318"/>
      <c r="AT69" s="28"/>
      <c r="AU69" s="28"/>
      <c r="AV69" s="26"/>
      <c r="AW69" s="27"/>
      <c r="AX69" s="110"/>
      <c r="AY69" s="209">
        <f t="shared" ref="AY69" si="23">AH69</f>
        <v>0</v>
      </c>
      <c r="AZ69" s="120" t="e">
        <f>IF(AV68&lt;=#REF!,AH69,IF(AND(AV68&gt;=#REF!,AV68&lt;=#REF!),AH69*105/108,AH69))</f>
        <v>#REF!</v>
      </c>
      <c r="BA69" s="119"/>
      <c r="BB69" s="120">
        <f t="shared" ref="BB69" si="24">IF($AL69="賃金で算定",0,INT(AY69*$AL69/100))</f>
        <v>0</v>
      </c>
      <c r="BC69" s="120" t="e">
        <f>IF(AY69=AZ69,BB69,AZ69*$AL69/100)</f>
        <v>#REF!</v>
      </c>
      <c r="BD69" s="106"/>
      <c r="BE69" s="106"/>
      <c r="BL69" s="106" t="e">
        <f>IF(AY69=AZ69,0,1)</f>
        <v>#REF!</v>
      </c>
      <c r="BM69" s="106" t="e">
        <f>IF(BL69=1,AL69,"")</f>
        <v>#REF!</v>
      </c>
      <c r="BO69" s="1"/>
      <c r="BP69" s="1"/>
      <c r="BQ69" s="1"/>
      <c r="BR69" s="1"/>
      <c r="BS69" s="1"/>
      <c r="BT69" s="1"/>
      <c r="BU69" s="1"/>
      <c r="BV69" s="1"/>
    </row>
    <row r="70" spans="2:74" s="22" customFormat="1" ht="18" customHeight="1" x14ac:dyDescent="0.15">
      <c r="B70" s="365"/>
      <c r="C70" s="366"/>
      <c r="D70" s="366"/>
      <c r="E70" s="366"/>
      <c r="F70" s="366"/>
      <c r="G70" s="366"/>
      <c r="H70" s="366"/>
      <c r="I70" s="367"/>
      <c r="J70" s="365"/>
      <c r="K70" s="366"/>
      <c r="L70" s="366"/>
      <c r="M70" s="366"/>
      <c r="N70" s="371"/>
      <c r="O70" s="195"/>
      <c r="P70" s="238" t="s">
        <v>61</v>
      </c>
      <c r="Q70" s="193"/>
      <c r="R70" s="238" t="s">
        <v>57</v>
      </c>
      <c r="S70" s="192"/>
      <c r="T70" s="373" t="s">
        <v>58</v>
      </c>
      <c r="U70" s="373"/>
      <c r="V70" s="374"/>
      <c r="W70" s="375"/>
      <c r="X70" s="375"/>
      <c r="Y70" s="188"/>
      <c r="Z70" s="329"/>
      <c r="AA70" s="330"/>
      <c r="AB70" s="330"/>
      <c r="AC70" s="188"/>
      <c r="AD70" s="329"/>
      <c r="AE70" s="330"/>
      <c r="AF70" s="330"/>
      <c r="AG70" s="331"/>
      <c r="AH70" s="353"/>
      <c r="AI70" s="354"/>
      <c r="AJ70" s="354"/>
      <c r="AK70" s="355"/>
      <c r="AL70" s="255"/>
      <c r="AM70" s="256"/>
      <c r="AN70" s="353"/>
      <c r="AO70" s="354"/>
      <c r="AP70" s="354"/>
      <c r="AQ70" s="354"/>
      <c r="AR70" s="354"/>
      <c r="AS70" s="319"/>
      <c r="AT70" s="28"/>
      <c r="AU70" s="28"/>
      <c r="AV70" s="26" t="str">
        <f>IF(OR(O70="",Q70=""),"", IF(O70&lt;20,DATE(O70+118,Q70,IF(S70="",1,S70)),DATE(O70+88,Q70,IF(S70="",1,S70))))</f>
        <v/>
      </c>
      <c r="AW70" s="27" t="e">
        <f>IF(AV70&lt;=#REF!,"昔",IF(AV70&lt;=#REF!,"上",IF(AV70&lt;=#REF!,"中","下")))</f>
        <v>#REF!</v>
      </c>
      <c r="AX70" s="110" t="e">
        <f>IF(AV70&lt;=#REF!,5,IF(AV70&lt;=#REF!,7,IF(AV70&lt;=#REF!,9,11)))</f>
        <v>#REF!</v>
      </c>
      <c r="AY70" s="163"/>
      <c r="AZ70" s="164"/>
      <c r="BA70" s="165">
        <f t="shared" ref="BA70" si="25">AN70</f>
        <v>0</v>
      </c>
      <c r="BB70" s="164"/>
      <c r="BC70" s="164"/>
      <c r="BD70" s="106"/>
      <c r="BE70" s="10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2" customFormat="1" ht="18" customHeight="1" x14ac:dyDescent="0.15">
      <c r="B71" s="368"/>
      <c r="C71" s="369"/>
      <c r="D71" s="369"/>
      <c r="E71" s="369"/>
      <c r="F71" s="369"/>
      <c r="G71" s="369"/>
      <c r="H71" s="369"/>
      <c r="I71" s="370"/>
      <c r="J71" s="368"/>
      <c r="K71" s="369"/>
      <c r="L71" s="369"/>
      <c r="M71" s="369"/>
      <c r="N71" s="372"/>
      <c r="O71" s="207"/>
      <c r="P71" s="239" t="s">
        <v>56</v>
      </c>
      <c r="Q71" s="194"/>
      <c r="R71" s="239" t="s">
        <v>57</v>
      </c>
      <c r="S71" s="208"/>
      <c r="T71" s="376" t="s">
        <v>60</v>
      </c>
      <c r="U71" s="376"/>
      <c r="V71" s="377"/>
      <c r="W71" s="378"/>
      <c r="X71" s="378"/>
      <c r="Y71" s="378"/>
      <c r="Z71" s="377"/>
      <c r="AA71" s="378"/>
      <c r="AB71" s="378"/>
      <c r="AC71" s="378"/>
      <c r="AD71" s="377"/>
      <c r="AE71" s="378"/>
      <c r="AF71" s="378"/>
      <c r="AG71" s="379"/>
      <c r="AH71" s="357">
        <f>V71+Z71-AD71</f>
        <v>0</v>
      </c>
      <c r="AI71" s="357"/>
      <c r="AJ71" s="357"/>
      <c r="AK71" s="358"/>
      <c r="AL71" s="380"/>
      <c r="AM71" s="381"/>
      <c r="AN71" s="382">
        <f>ROUNDDOWN(AH71*AL71/100,0)</f>
        <v>0</v>
      </c>
      <c r="AO71" s="383"/>
      <c r="AP71" s="383"/>
      <c r="AQ71" s="383"/>
      <c r="AR71" s="383"/>
      <c r="AS71" s="318"/>
      <c r="AT71" s="28"/>
      <c r="AU71" s="28"/>
      <c r="AV71" s="26"/>
      <c r="AW71" s="27"/>
      <c r="AX71" s="110"/>
      <c r="AY71" s="209">
        <f t="shared" ref="AY71" si="26">AH71</f>
        <v>0</v>
      </c>
      <c r="AZ71" s="120" t="e">
        <f>IF(AV70&lt;=#REF!,AH71,IF(AND(AV70&gt;=#REF!,AV70&lt;=#REF!),AH71*105/108,AH71))</f>
        <v>#REF!</v>
      </c>
      <c r="BA71" s="119"/>
      <c r="BB71" s="120">
        <f t="shared" ref="BB71" si="27">IF($AL71="賃金で算定",0,INT(AY71*$AL71/100))</f>
        <v>0</v>
      </c>
      <c r="BC71" s="120" t="e">
        <f>IF(AY71=AZ71,BB71,AZ71*$AL71/100)</f>
        <v>#REF!</v>
      </c>
      <c r="BD71" s="106"/>
      <c r="BE71" s="106"/>
      <c r="BL71" s="106" t="e">
        <f>IF(AY71=AZ71,0,1)</f>
        <v>#REF!</v>
      </c>
      <c r="BM71" s="106" t="e">
        <f>IF(BL71=1,AL71,"")</f>
        <v>#REF!</v>
      </c>
      <c r="BO71" s="1"/>
      <c r="BP71" s="1"/>
      <c r="BQ71" s="1"/>
      <c r="BR71" s="1"/>
      <c r="BS71" s="1"/>
      <c r="BT71" s="1"/>
      <c r="BU71" s="1"/>
      <c r="BV71" s="1"/>
    </row>
    <row r="72" spans="2:74" s="22" customFormat="1" ht="18" customHeight="1" x14ac:dyDescent="0.15">
      <c r="B72" s="365"/>
      <c r="C72" s="366"/>
      <c r="D72" s="366"/>
      <c r="E72" s="366"/>
      <c r="F72" s="366"/>
      <c r="G72" s="366"/>
      <c r="H72" s="366"/>
      <c r="I72" s="367"/>
      <c r="J72" s="365"/>
      <c r="K72" s="366"/>
      <c r="L72" s="366"/>
      <c r="M72" s="366"/>
      <c r="N72" s="371"/>
      <c r="O72" s="195"/>
      <c r="P72" s="238" t="s">
        <v>61</v>
      </c>
      <c r="Q72" s="193"/>
      <c r="R72" s="238" t="s">
        <v>57</v>
      </c>
      <c r="S72" s="192"/>
      <c r="T72" s="373" t="s">
        <v>58</v>
      </c>
      <c r="U72" s="373"/>
      <c r="V72" s="374"/>
      <c r="W72" s="375"/>
      <c r="X72" s="375"/>
      <c r="Y72" s="188"/>
      <c r="Z72" s="329"/>
      <c r="AA72" s="330"/>
      <c r="AB72" s="330"/>
      <c r="AC72" s="188"/>
      <c r="AD72" s="329"/>
      <c r="AE72" s="330"/>
      <c r="AF72" s="330"/>
      <c r="AG72" s="331"/>
      <c r="AH72" s="353"/>
      <c r="AI72" s="354"/>
      <c r="AJ72" s="354"/>
      <c r="AK72" s="355"/>
      <c r="AL72" s="255"/>
      <c r="AM72" s="256"/>
      <c r="AN72" s="353"/>
      <c r="AO72" s="354"/>
      <c r="AP72" s="354"/>
      <c r="AQ72" s="354"/>
      <c r="AR72" s="354"/>
      <c r="AS72" s="319"/>
      <c r="AT72" s="28"/>
      <c r="AU72" s="28"/>
      <c r="AV72" s="26" t="str">
        <f>IF(OR(O72="",Q72=""),"", IF(O72&lt;20,DATE(O72+118,Q72,IF(S72="",1,S72)),DATE(O72+88,Q72,IF(S72="",1,S72))))</f>
        <v/>
      </c>
      <c r="AW72" s="27" t="e">
        <f>IF(AV72&lt;=#REF!,"昔",IF(AV72&lt;=#REF!,"上",IF(AV72&lt;=#REF!,"中","下")))</f>
        <v>#REF!</v>
      </c>
      <c r="AX72" s="110" t="e">
        <f>IF(AV72&lt;=#REF!,5,IF(AV72&lt;=#REF!,7,IF(AV72&lt;=#REF!,9,11)))</f>
        <v>#REF!</v>
      </c>
      <c r="AY72" s="163"/>
      <c r="AZ72" s="164"/>
      <c r="BA72" s="165">
        <f t="shared" ref="BA72" si="28">AN72</f>
        <v>0</v>
      </c>
      <c r="BB72" s="164"/>
      <c r="BC72" s="164"/>
      <c r="BD72" s="106"/>
      <c r="BE72" s="10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2" customFormat="1" ht="18" customHeight="1" x14ac:dyDescent="0.15">
      <c r="B73" s="368"/>
      <c r="C73" s="369"/>
      <c r="D73" s="369"/>
      <c r="E73" s="369"/>
      <c r="F73" s="369"/>
      <c r="G73" s="369"/>
      <c r="H73" s="369"/>
      <c r="I73" s="370"/>
      <c r="J73" s="368"/>
      <c r="K73" s="369"/>
      <c r="L73" s="369"/>
      <c r="M73" s="369"/>
      <c r="N73" s="372"/>
      <c r="O73" s="207"/>
      <c r="P73" s="239" t="s">
        <v>56</v>
      </c>
      <c r="Q73" s="194"/>
      <c r="R73" s="239" t="s">
        <v>57</v>
      </c>
      <c r="S73" s="208"/>
      <c r="T73" s="376" t="s">
        <v>60</v>
      </c>
      <c r="U73" s="376"/>
      <c r="V73" s="377"/>
      <c r="W73" s="378"/>
      <c r="X73" s="378"/>
      <c r="Y73" s="378"/>
      <c r="Z73" s="377"/>
      <c r="AA73" s="378"/>
      <c r="AB73" s="378"/>
      <c r="AC73" s="378"/>
      <c r="AD73" s="377"/>
      <c r="AE73" s="378"/>
      <c r="AF73" s="378"/>
      <c r="AG73" s="379"/>
      <c r="AH73" s="357">
        <f>V73+Z73-AD73</f>
        <v>0</v>
      </c>
      <c r="AI73" s="357"/>
      <c r="AJ73" s="357"/>
      <c r="AK73" s="358"/>
      <c r="AL73" s="380"/>
      <c r="AM73" s="381"/>
      <c r="AN73" s="382">
        <f>ROUNDDOWN(AH73*AL73/100,0)</f>
        <v>0</v>
      </c>
      <c r="AO73" s="383"/>
      <c r="AP73" s="383"/>
      <c r="AQ73" s="383"/>
      <c r="AR73" s="383"/>
      <c r="AS73" s="318"/>
      <c r="AT73" s="28"/>
      <c r="AU73" s="28"/>
      <c r="AV73" s="26"/>
      <c r="AW73" s="27"/>
      <c r="AX73" s="110"/>
      <c r="AY73" s="209">
        <f t="shared" ref="AY73" si="29">AH73</f>
        <v>0</v>
      </c>
      <c r="AZ73" s="120" t="e">
        <f>IF(AV72&lt;=#REF!,AH73,IF(AND(AV72&gt;=#REF!,AV72&lt;=#REF!),AH73*105/108,AH73))</f>
        <v>#REF!</v>
      </c>
      <c r="BA73" s="119"/>
      <c r="BB73" s="120">
        <f t="shared" ref="BB73" si="30">IF($AL73="賃金で算定",0,INT(AY73*$AL73/100))</f>
        <v>0</v>
      </c>
      <c r="BC73" s="120" t="e">
        <f>IF(AY73=AZ73,BB73,AZ73*$AL73/100)</f>
        <v>#REF!</v>
      </c>
      <c r="BD73" s="106"/>
      <c r="BE73" s="106"/>
      <c r="BL73" s="106" t="e">
        <f>IF(AY73=AZ73,0,1)</f>
        <v>#REF!</v>
      </c>
      <c r="BM73" s="106" t="e">
        <f>IF(BL73=1,AL73,"")</f>
        <v>#REF!</v>
      </c>
      <c r="BO73" s="1"/>
      <c r="BP73" s="1"/>
      <c r="BQ73" s="1"/>
      <c r="BR73" s="1"/>
      <c r="BS73" s="1"/>
      <c r="BT73" s="1"/>
      <c r="BU73" s="1"/>
      <c r="BV73" s="1"/>
    </row>
    <row r="74" spans="2:74" s="22" customFormat="1" ht="18" customHeight="1" x14ac:dyDescent="0.15">
      <c r="B74" s="365"/>
      <c r="C74" s="366"/>
      <c r="D74" s="366"/>
      <c r="E74" s="366"/>
      <c r="F74" s="366"/>
      <c r="G74" s="366"/>
      <c r="H74" s="366"/>
      <c r="I74" s="367"/>
      <c r="J74" s="365"/>
      <c r="K74" s="366"/>
      <c r="L74" s="366"/>
      <c r="M74" s="366"/>
      <c r="N74" s="371"/>
      <c r="O74" s="195"/>
      <c r="P74" s="238" t="s">
        <v>61</v>
      </c>
      <c r="Q74" s="193"/>
      <c r="R74" s="238" t="s">
        <v>57</v>
      </c>
      <c r="S74" s="192"/>
      <c r="T74" s="373" t="s">
        <v>58</v>
      </c>
      <c r="U74" s="373"/>
      <c r="V74" s="374"/>
      <c r="W74" s="375"/>
      <c r="X74" s="375"/>
      <c r="Y74" s="188"/>
      <c r="Z74" s="329"/>
      <c r="AA74" s="330"/>
      <c r="AB74" s="330"/>
      <c r="AC74" s="188"/>
      <c r="AD74" s="329"/>
      <c r="AE74" s="330"/>
      <c r="AF74" s="330"/>
      <c r="AG74" s="331"/>
      <c r="AH74" s="353"/>
      <c r="AI74" s="354"/>
      <c r="AJ74" s="354"/>
      <c r="AK74" s="355"/>
      <c r="AL74" s="255"/>
      <c r="AM74" s="256"/>
      <c r="AN74" s="353"/>
      <c r="AO74" s="354"/>
      <c r="AP74" s="354"/>
      <c r="AQ74" s="354"/>
      <c r="AR74" s="354"/>
      <c r="AS74" s="319"/>
      <c r="AT74" s="28"/>
      <c r="AU74" s="28"/>
      <c r="AV74" s="26" t="str">
        <f>IF(OR(O74="",Q74=""),"", IF(O74&lt;20,DATE(O74+118,Q74,IF(S74="",1,S74)),DATE(O74+88,Q74,IF(S74="",1,S74))))</f>
        <v/>
      </c>
      <c r="AW74" s="27" t="e">
        <f>IF(AV74&lt;=#REF!,"昔",IF(AV74&lt;=#REF!,"上",IF(AV74&lt;=#REF!,"中","下")))</f>
        <v>#REF!</v>
      </c>
      <c r="AX74" s="110" t="e">
        <f>IF(AV74&lt;=#REF!,5,IF(AV74&lt;=#REF!,7,IF(AV74&lt;=#REF!,9,11)))</f>
        <v>#REF!</v>
      </c>
      <c r="AY74" s="163"/>
      <c r="AZ74" s="164"/>
      <c r="BA74" s="165">
        <f t="shared" ref="BA74" si="31">AN74</f>
        <v>0</v>
      </c>
      <c r="BB74" s="164"/>
      <c r="BC74" s="164"/>
      <c r="BD74" s="106"/>
      <c r="BE74" s="10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2" customFormat="1" ht="18" customHeight="1" x14ac:dyDescent="0.15">
      <c r="B75" s="368"/>
      <c r="C75" s="369"/>
      <c r="D75" s="369"/>
      <c r="E75" s="369"/>
      <c r="F75" s="369"/>
      <c r="G75" s="369"/>
      <c r="H75" s="369"/>
      <c r="I75" s="370"/>
      <c r="J75" s="368"/>
      <c r="K75" s="369"/>
      <c r="L75" s="369"/>
      <c r="M75" s="369"/>
      <c r="N75" s="372"/>
      <c r="O75" s="207"/>
      <c r="P75" s="239" t="s">
        <v>56</v>
      </c>
      <c r="Q75" s="194"/>
      <c r="R75" s="239" t="s">
        <v>57</v>
      </c>
      <c r="S75" s="208"/>
      <c r="T75" s="376" t="s">
        <v>60</v>
      </c>
      <c r="U75" s="376"/>
      <c r="V75" s="377"/>
      <c r="W75" s="378"/>
      <c r="X75" s="378"/>
      <c r="Y75" s="378"/>
      <c r="Z75" s="377"/>
      <c r="AA75" s="378"/>
      <c r="AB75" s="378"/>
      <c r="AC75" s="378"/>
      <c r="AD75" s="377"/>
      <c r="AE75" s="378"/>
      <c r="AF75" s="378"/>
      <c r="AG75" s="379"/>
      <c r="AH75" s="357">
        <f>V75+Z75-AD75</f>
        <v>0</v>
      </c>
      <c r="AI75" s="357"/>
      <c r="AJ75" s="357"/>
      <c r="AK75" s="358"/>
      <c r="AL75" s="380"/>
      <c r="AM75" s="381"/>
      <c r="AN75" s="382">
        <f>ROUNDDOWN(AH75*AL75/100,0)</f>
        <v>0</v>
      </c>
      <c r="AO75" s="383"/>
      <c r="AP75" s="383"/>
      <c r="AQ75" s="383"/>
      <c r="AR75" s="383"/>
      <c r="AS75" s="318"/>
      <c r="AT75" s="28"/>
      <c r="AU75" s="28"/>
      <c r="AV75" s="26"/>
      <c r="AW75" s="27"/>
      <c r="AX75" s="110"/>
      <c r="AY75" s="209">
        <f t="shared" ref="AY75" si="32">AH75</f>
        <v>0</v>
      </c>
      <c r="AZ75" s="120" t="e">
        <f>IF(AV74&lt;=#REF!,AH75,IF(AND(AV74&gt;=#REF!,AV74&lt;=#REF!),AH75*105/108,AH75))</f>
        <v>#REF!</v>
      </c>
      <c r="BA75" s="119"/>
      <c r="BB75" s="120">
        <f t="shared" ref="BB75" si="33">IF($AL75="賃金で算定",0,INT(AY75*$AL75/100))</f>
        <v>0</v>
      </c>
      <c r="BC75" s="120" t="e">
        <f>IF(AY75=AZ75,BB75,AZ75*$AL75/100)</f>
        <v>#REF!</v>
      </c>
      <c r="BD75" s="106"/>
      <c r="BE75" s="106"/>
      <c r="BL75" s="106" t="e">
        <f>IF(AY75=AZ75,0,1)</f>
        <v>#REF!</v>
      </c>
      <c r="BM75" s="106" t="e">
        <f>IF(BL75=1,AL75,"")</f>
        <v>#REF!</v>
      </c>
      <c r="BO75" s="1"/>
      <c r="BP75" s="1"/>
      <c r="BQ75" s="1"/>
      <c r="BR75" s="1"/>
      <c r="BS75" s="1"/>
      <c r="BT75" s="1"/>
      <c r="BU75" s="1"/>
      <c r="BV75" s="1"/>
    </row>
    <row r="76" spans="2:74" s="22" customFormat="1" ht="18" customHeight="1" x14ac:dyDescent="0.15">
      <c r="B76" s="365"/>
      <c r="C76" s="366"/>
      <c r="D76" s="366"/>
      <c r="E76" s="366"/>
      <c r="F76" s="366"/>
      <c r="G76" s="366"/>
      <c r="H76" s="366"/>
      <c r="I76" s="367"/>
      <c r="J76" s="365"/>
      <c r="K76" s="366"/>
      <c r="L76" s="366"/>
      <c r="M76" s="366"/>
      <c r="N76" s="371"/>
      <c r="O76" s="195"/>
      <c r="P76" s="238" t="s">
        <v>61</v>
      </c>
      <c r="Q76" s="193"/>
      <c r="R76" s="238" t="s">
        <v>57</v>
      </c>
      <c r="S76" s="192"/>
      <c r="T76" s="373" t="s">
        <v>58</v>
      </c>
      <c r="U76" s="373"/>
      <c r="V76" s="374"/>
      <c r="W76" s="375"/>
      <c r="X76" s="375"/>
      <c r="Y76" s="188"/>
      <c r="Z76" s="329"/>
      <c r="AA76" s="330"/>
      <c r="AB76" s="330"/>
      <c r="AC76" s="188"/>
      <c r="AD76" s="329"/>
      <c r="AE76" s="330"/>
      <c r="AF76" s="330"/>
      <c r="AG76" s="331"/>
      <c r="AH76" s="353"/>
      <c r="AI76" s="354"/>
      <c r="AJ76" s="354"/>
      <c r="AK76" s="355"/>
      <c r="AL76" s="255"/>
      <c r="AM76" s="256"/>
      <c r="AN76" s="353"/>
      <c r="AO76" s="354"/>
      <c r="AP76" s="354"/>
      <c r="AQ76" s="354"/>
      <c r="AR76" s="354"/>
      <c r="AS76" s="319"/>
      <c r="AT76" s="28"/>
      <c r="AU76" s="28"/>
      <c r="AV76" s="26" t="str">
        <f>IF(OR(O76="",Q76=""),"", IF(O76&lt;20,DATE(O76+118,Q76,IF(S76="",1,S76)),DATE(O76+88,Q76,IF(S76="",1,S76))))</f>
        <v/>
      </c>
      <c r="AW76" s="27" t="e">
        <f>IF(AV76&lt;=#REF!,"昔",IF(AV76&lt;=#REF!,"上",IF(AV76&lt;=#REF!,"中","下")))</f>
        <v>#REF!</v>
      </c>
      <c r="AX76" s="110" t="e">
        <f>IF(AV76&lt;=#REF!,5,IF(AV76&lt;=#REF!,7,IF(AV76&lt;=#REF!,9,11)))</f>
        <v>#REF!</v>
      </c>
      <c r="AY76" s="163"/>
      <c r="AZ76" s="164"/>
      <c r="BA76" s="165">
        <f t="shared" ref="BA76" si="34">AN76</f>
        <v>0</v>
      </c>
      <c r="BB76" s="164"/>
      <c r="BC76" s="164"/>
      <c r="BD76" s="106"/>
      <c r="BE76" s="10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2" customFormat="1" ht="18" customHeight="1" x14ac:dyDescent="0.15">
      <c r="B77" s="368"/>
      <c r="C77" s="369"/>
      <c r="D77" s="369"/>
      <c r="E77" s="369"/>
      <c r="F77" s="369"/>
      <c r="G77" s="369"/>
      <c r="H77" s="369"/>
      <c r="I77" s="370"/>
      <c r="J77" s="368"/>
      <c r="K77" s="369"/>
      <c r="L77" s="369"/>
      <c r="M77" s="369"/>
      <c r="N77" s="372"/>
      <c r="O77" s="207"/>
      <c r="P77" s="239" t="s">
        <v>56</v>
      </c>
      <c r="Q77" s="194"/>
      <c r="R77" s="239" t="s">
        <v>57</v>
      </c>
      <c r="S77" s="208"/>
      <c r="T77" s="376" t="s">
        <v>60</v>
      </c>
      <c r="U77" s="376"/>
      <c r="V77" s="377"/>
      <c r="W77" s="378"/>
      <c r="X77" s="378"/>
      <c r="Y77" s="378"/>
      <c r="Z77" s="377"/>
      <c r="AA77" s="378"/>
      <c r="AB77" s="378"/>
      <c r="AC77" s="378"/>
      <c r="AD77" s="377"/>
      <c r="AE77" s="378"/>
      <c r="AF77" s="378"/>
      <c r="AG77" s="379"/>
      <c r="AH77" s="357">
        <f>V77+Z77-AD77</f>
        <v>0</v>
      </c>
      <c r="AI77" s="357"/>
      <c r="AJ77" s="357"/>
      <c r="AK77" s="358"/>
      <c r="AL77" s="380"/>
      <c r="AM77" s="381"/>
      <c r="AN77" s="382">
        <f>ROUNDDOWN(AH77*AL77/100,0)</f>
        <v>0</v>
      </c>
      <c r="AO77" s="383"/>
      <c r="AP77" s="383"/>
      <c r="AQ77" s="383"/>
      <c r="AR77" s="383"/>
      <c r="AS77" s="318"/>
      <c r="AT77" s="28"/>
      <c r="AU77" s="28"/>
      <c r="AV77" s="26"/>
      <c r="AW77" s="27"/>
      <c r="AX77" s="110"/>
      <c r="AY77" s="209">
        <f t="shared" ref="AY77" si="35">AH77</f>
        <v>0</v>
      </c>
      <c r="AZ77" s="120" t="e">
        <f>IF(AV76&lt;=#REF!,AH77,IF(AND(AV76&gt;=#REF!,AV76&lt;=#REF!),AH77*105/108,AH77))</f>
        <v>#REF!</v>
      </c>
      <c r="BA77" s="119"/>
      <c r="BB77" s="120">
        <f t="shared" ref="BB77" si="36">IF($AL77="賃金で算定",0,INT(AY77*$AL77/100))</f>
        <v>0</v>
      </c>
      <c r="BC77" s="120" t="e">
        <f>IF(AY77=AZ77,BB77,AZ77*$AL77/100)</f>
        <v>#REF!</v>
      </c>
      <c r="BD77" s="106"/>
      <c r="BE77" s="106"/>
      <c r="BL77" s="106" t="e">
        <f>IF(AY77=AZ77,0,1)</f>
        <v>#REF!</v>
      </c>
      <c r="BM77" s="106" t="e">
        <f>IF(BL77=1,AL77,"")</f>
        <v>#REF!</v>
      </c>
      <c r="BV77" s="1"/>
    </row>
    <row r="78" spans="2:74" s="22" customFormat="1" ht="18" customHeight="1" x14ac:dyDescent="0.15">
      <c r="B78" s="335" t="s">
        <v>62</v>
      </c>
      <c r="C78" s="336"/>
      <c r="D78" s="336"/>
      <c r="E78" s="337"/>
      <c r="F78" s="344"/>
      <c r="G78" s="345"/>
      <c r="H78" s="345"/>
      <c r="I78" s="345"/>
      <c r="J78" s="345"/>
      <c r="K78" s="345"/>
      <c r="L78" s="345"/>
      <c r="M78" s="345"/>
      <c r="N78" s="346"/>
      <c r="O78" s="335" t="s">
        <v>180</v>
      </c>
      <c r="P78" s="336"/>
      <c r="Q78" s="336"/>
      <c r="R78" s="336"/>
      <c r="S78" s="336"/>
      <c r="T78" s="336"/>
      <c r="U78" s="337"/>
      <c r="V78" s="353"/>
      <c r="W78" s="354"/>
      <c r="X78" s="354"/>
      <c r="Y78" s="355"/>
      <c r="Z78" s="362"/>
      <c r="AA78" s="363"/>
      <c r="AB78" s="363"/>
      <c r="AC78" s="364"/>
      <c r="AD78" s="362"/>
      <c r="AE78" s="363"/>
      <c r="AF78" s="363"/>
      <c r="AG78" s="364"/>
      <c r="AH78" s="353"/>
      <c r="AI78" s="354"/>
      <c r="AJ78" s="354"/>
      <c r="AK78" s="355"/>
      <c r="AL78" s="305"/>
      <c r="AM78" s="308"/>
      <c r="AN78" s="353"/>
      <c r="AO78" s="354"/>
      <c r="AP78" s="354"/>
      <c r="AQ78" s="354"/>
      <c r="AR78" s="354"/>
      <c r="AS78" s="258"/>
      <c r="AT78" s="28"/>
      <c r="AU78" s="28"/>
      <c r="AW78" s="27"/>
      <c r="AX78" s="110"/>
      <c r="AY78" s="163"/>
      <c r="AZ78" s="173"/>
      <c r="BA78" s="174">
        <f>BA60+BA62+BA64+BA66+BA68+BA70+BA72+BA74+BA76</f>
        <v>0</v>
      </c>
      <c r="BB78" s="175">
        <f>BB61+BB63+BB65+BB67+BB69+BB71+BB73+BB75+BB77</f>
        <v>0</v>
      </c>
      <c r="BC78" s="175">
        <f>SUMIF(BL61:BL77,0,BC61:BC77)+ROUNDDOWN(ROUNDDOWN(BL78*105/108,0)*BM78/100,0)</f>
        <v>0</v>
      </c>
      <c r="BD78" s="106"/>
      <c r="BE78" s="106"/>
      <c r="BL78" s="106">
        <f>SUMIF(BL61:BL77,1,AH61:AK77)</f>
        <v>0</v>
      </c>
      <c r="BM78" s="106">
        <f>IF(COUNT(BM61:BM77)=0,0,SUM(BM61:BM77)/COUNT(BM61:BM77))</f>
        <v>0</v>
      </c>
      <c r="BV78" s="4"/>
    </row>
    <row r="79" spans="2:74" s="22" customFormat="1" ht="18" customHeight="1" x14ac:dyDescent="0.15">
      <c r="B79" s="338"/>
      <c r="C79" s="339"/>
      <c r="D79" s="339"/>
      <c r="E79" s="340"/>
      <c r="F79" s="347"/>
      <c r="G79" s="348"/>
      <c r="H79" s="348"/>
      <c r="I79" s="348"/>
      <c r="J79" s="348"/>
      <c r="K79" s="348"/>
      <c r="L79" s="348"/>
      <c r="M79" s="348"/>
      <c r="N79" s="349"/>
      <c r="O79" s="338"/>
      <c r="P79" s="339"/>
      <c r="Q79" s="339"/>
      <c r="R79" s="339"/>
      <c r="S79" s="339"/>
      <c r="T79" s="339"/>
      <c r="U79" s="340"/>
      <c r="V79" s="356">
        <f>V61+V63+V65+V67+V69+V71+V73+V75+V77</f>
        <v>0</v>
      </c>
      <c r="W79" s="357"/>
      <c r="X79" s="357"/>
      <c r="Y79" s="358"/>
      <c r="Z79" s="356">
        <f t="shared" ref="Z79" si="37">Z61+Z63+Z65+Z67+Z69+Z71+Z73+Z75+Z77</f>
        <v>0</v>
      </c>
      <c r="AA79" s="357"/>
      <c r="AB79" s="357"/>
      <c r="AC79" s="358"/>
      <c r="AD79" s="356">
        <f t="shared" ref="AD79" si="38">AD61+AD63+AD65+AD67+AD69+AD71+AD73+AD75+AD77</f>
        <v>0</v>
      </c>
      <c r="AE79" s="357"/>
      <c r="AF79" s="357"/>
      <c r="AG79" s="358"/>
      <c r="AH79" s="356">
        <f>AH61+AH63+AH65+AH67+AH69+AH71+AH73+AH75+AH77</f>
        <v>0</v>
      </c>
      <c r="AI79" s="357"/>
      <c r="AJ79" s="357"/>
      <c r="AK79" s="358"/>
      <c r="AL79" s="309"/>
      <c r="AM79" s="259"/>
      <c r="AN79" s="356">
        <f>SUM(AN61:AN78)</f>
        <v>0</v>
      </c>
      <c r="AO79" s="357"/>
      <c r="AP79" s="357"/>
      <c r="AQ79" s="357"/>
      <c r="AR79" s="357"/>
      <c r="AS79" s="259"/>
      <c r="AT79" s="28"/>
      <c r="AU79" s="28"/>
      <c r="AW79" s="27"/>
      <c r="AX79" s="110"/>
      <c r="AY79" s="176">
        <f>AY61+AY63+AY65+AY67+AY69+AY71+AY73+AY75+AY77</f>
        <v>0</v>
      </c>
      <c r="AZ79" s="177"/>
      <c r="BA79" s="177"/>
      <c r="BB79" s="178">
        <f>BB78</f>
        <v>0</v>
      </c>
      <c r="BC79" s="179"/>
      <c r="BD79" s="106"/>
      <c r="BE79" s="106"/>
    </row>
    <row r="80" spans="2:74" s="22" customFormat="1" ht="18" customHeight="1" x14ac:dyDescent="0.15">
      <c r="B80" s="341"/>
      <c r="C80" s="342"/>
      <c r="D80" s="342"/>
      <c r="E80" s="343"/>
      <c r="F80" s="350"/>
      <c r="G80" s="351"/>
      <c r="H80" s="351"/>
      <c r="I80" s="351"/>
      <c r="J80" s="351"/>
      <c r="K80" s="351"/>
      <c r="L80" s="351"/>
      <c r="M80" s="351"/>
      <c r="N80" s="352"/>
      <c r="O80" s="341"/>
      <c r="P80" s="342"/>
      <c r="Q80" s="342"/>
      <c r="R80" s="342"/>
      <c r="S80" s="342"/>
      <c r="T80" s="342"/>
      <c r="U80" s="343"/>
      <c r="V80" s="359"/>
      <c r="W80" s="360"/>
      <c r="X80" s="360"/>
      <c r="Y80" s="361"/>
      <c r="Z80" s="359"/>
      <c r="AA80" s="360"/>
      <c r="AB80" s="360"/>
      <c r="AC80" s="360"/>
      <c r="AD80" s="359"/>
      <c r="AE80" s="360"/>
      <c r="AF80" s="360"/>
      <c r="AG80" s="360"/>
      <c r="AH80" s="359"/>
      <c r="AI80" s="360"/>
      <c r="AJ80" s="360"/>
      <c r="AK80" s="361"/>
      <c r="AL80" s="311"/>
      <c r="AM80" s="312"/>
      <c r="AN80" s="359"/>
      <c r="AO80" s="360"/>
      <c r="AP80" s="360"/>
      <c r="AQ80" s="360"/>
      <c r="AR80" s="360"/>
      <c r="AS80" s="312"/>
      <c r="AT80" s="28"/>
      <c r="AU80" s="102"/>
      <c r="AW80" s="27"/>
      <c r="AX80" s="110"/>
      <c r="AY80" s="210"/>
      <c r="AZ80" s="122" t="e">
        <f>IF(AZ61+AZ63+AZ65+AZ67+AZ69+AZ71+AZ73+AZ75+AZ77=AY79,0,ROUNDDOWN(AZ61+AZ63+AZ65+AZ67+AZ69+AZ71+AZ73+AZ75+AZ77,0))</f>
        <v>#REF!</v>
      </c>
      <c r="BA80" s="121"/>
      <c r="BB80" s="121"/>
      <c r="BC80" s="122">
        <f>IF(BC78=BB79,0,BC78)</f>
        <v>0</v>
      </c>
      <c r="BD80" s="106"/>
      <c r="BE80" s="106"/>
    </row>
    <row r="81" spans="2:62" s="22" customFormat="1" ht="18" customHeight="1" x14ac:dyDescent="0.15">
      <c r="AD81" s="1"/>
      <c r="AE81" s="1"/>
      <c r="AF81" s="1"/>
      <c r="AG81" s="1"/>
      <c r="AH81" s="1"/>
      <c r="AI81" s="1"/>
      <c r="AJ81" s="1"/>
      <c r="AK81" s="1"/>
      <c r="AL81" s="1"/>
      <c r="AM81" s="1"/>
      <c r="AN81" s="502">
        <f>IF(AN78=0,0,AN78+IF(AN80=0,AN79,AN80))</f>
        <v>0</v>
      </c>
      <c r="AO81" s="502"/>
      <c r="AP81" s="502"/>
      <c r="AQ81" s="502"/>
      <c r="AR81" s="502"/>
      <c r="AS81" s="28"/>
      <c r="AT81" s="28"/>
      <c r="AU81" s="28"/>
      <c r="AW81" s="27"/>
      <c r="AX81" s="110"/>
      <c r="AY81" s="110"/>
      <c r="AZ81" s="110"/>
      <c r="BA81" s="110"/>
      <c r="BB81" s="110"/>
      <c r="BC81" s="110"/>
      <c r="BD81" s="106"/>
      <c r="BE81" s="106"/>
    </row>
    <row r="82" spans="2:62" s="22" customFormat="1" ht="7.5" customHeight="1" x14ac:dyDescent="0.15">
      <c r="X82" s="24"/>
      <c r="Y82" s="24"/>
      <c r="Z82" s="28"/>
      <c r="AA82" s="28"/>
      <c r="AB82" s="28"/>
      <c r="AC82" s="28"/>
      <c r="AD82" s="28"/>
      <c r="AE82" s="28"/>
      <c r="AF82" s="28"/>
      <c r="AG82" s="28"/>
      <c r="AH82" s="28"/>
      <c r="AI82" s="28"/>
      <c r="AJ82" s="28"/>
      <c r="AK82" s="28"/>
      <c r="AL82" s="28"/>
      <c r="AM82" s="28"/>
      <c r="AN82" s="28"/>
      <c r="AO82" s="28"/>
      <c r="AP82" s="28"/>
      <c r="AQ82" s="28"/>
      <c r="AR82" s="28"/>
      <c r="AS82" s="28"/>
      <c r="AT82" s="1"/>
      <c r="AU82" s="1"/>
      <c r="AX82" s="110"/>
      <c r="AY82" s="110"/>
      <c r="AZ82" s="110"/>
      <c r="BA82" s="110"/>
      <c r="BB82" s="110"/>
      <c r="BC82" s="110"/>
      <c r="BD82" s="106"/>
      <c r="BE82" s="106"/>
      <c r="BF82" s="160">
        <v>27</v>
      </c>
      <c r="BG82" s="168">
        <f>BG41+$BJ$14</f>
        <v>1085</v>
      </c>
      <c r="BH82" s="168">
        <f>BH41+$BJ$14</f>
        <v>1101</v>
      </c>
      <c r="BI82" s="161" t="str">
        <f ca="1">IF(COUNTA(INDIRECT(ADDRESS(BG82,2)):INDIRECT(ADDRESS(BH82,2)))&gt;0,COUNTA(INDIRECT(ADDRESS(BG82,2)):INDIRECT(ADDRESS(BH82,2))),"")</f>
        <v/>
      </c>
      <c r="BJ82" s="106"/>
    </row>
    <row r="83" spans="2:62" s="22" customFormat="1" ht="10.5" customHeight="1" x14ac:dyDescent="0.15">
      <c r="X83" s="24"/>
      <c r="Y83" s="24"/>
      <c r="Z83" s="28"/>
      <c r="AA83" s="28"/>
      <c r="AB83" s="28"/>
      <c r="AC83" s="28"/>
      <c r="AD83" s="28"/>
      <c r="AE83" s="28"/>
      <c r="AF83" s="28"/>
      <c r="AG83" s="28"/>
      <c r="AH83" s="28"/>
      <c r="AI83" s="28"/>
      <c r="AJ83" s="28"/>
      <c r="AK83" s="28"/>
      <c r="AL83" s="28"/>
      <c r="AM83" s="28"/>
      <c r="AN83" s="28"/>
      <c r="AO83" s="28"/>
      <c r="AP83" s="28"/>
      <c r="AQ83" s="28"/>
      <c r="AR83" s="28"/>
      <c r="AS83" s="28"/>
      <c r="AT83" s="1"/>
      <c r="AU83" s="1"/>
      <c r="AX83" s="110"/>
      <c r="AY83" s="110"/>
      <c r="AZ83" s="110"/>
      <c r="BA83" s="110"/>
      <c r="BB83" s="110"/>
      <c r="BC83" s="110"/>
      <c r="BD83" s="106"/>
      <c r="BE83" s="106"/>
      <c r="BF83" s="160">
        <v>28</v>
      </c>
      <c r="BG83" s="168">
        <f t="shared" si="9"/>
        <v>1126</v>
      </c>
      <c r="BH83" s="168">
        <f t="shared" si="9"/>
        <v>1142</v>
      </c>
      <c r="BI83" s="161" t="str">
        <f ca="1">IF(COUNTA(INDIRECT(ADDRESS(BG83,2)):INDIRECT(ADDRESS(BH83,2)))&gt;0,COUNTA(INDIRECT(ADDRESS(BG83,2)):INDIRECT(ADDRESS(BH83,2))),"")</f>
        <v/>
      </c>
      <c r="BJ83" s="106"/>
    </row>
    <row r="84" spans="2:62" s="22" customFormat="1" ht="5.25" customHeight="1" x14ac:dyDescent="0.15">
      <c r="X84" s="24"/>
      <c r="Y84" s="24"/>
      <c r="Z84" s="28"/>
      <c r="AA84" s="28"/>
      <c r="AB84" s="28"/>
      <c r="AC84" s="28"/>
      <c r="AD84" s="28"/>
      <c r="AE84" s="28"/>
      <c r="AF84" s="28"/>
      <c r="AG84" s="28"/>
      <c r="AH84" s="28"/>
      <c r="AI84" s="28"/>
      <c r="AJ84" s="28"/>
      <c r="AK84" s="28"/>
      <c r="AL84" s="28"/>
      <c r="AM84" s="28"/>
      <c r="AN84" s="28"/>
      <c r="AO84" s="28"/>
      <c r="AP84" s="28"/>
      <c r="AQ84" s="28"/>
      <c r="AR84" s="28"/>
      <c r="AS84" s="28"/>
      <c r="AT84" s="1"/>
      <c r="AU84" s="1"/>
      <c r="AX84" s="110"/>
      <c r="AY84" s="110"/>
      <c r="AZ84" s="110"/>
      <c r="BA84" s="110"/>
      <c r="BB84" s="110"/>
      <c r="BC84" s="110"/>
      <c r="BD84" s="106"/>
      <c r="BE84" s="106"/>
      <c r="BF84" s="160">
        <v>29</v>
      </c>
      <c r="BG84" s="168">
        <f t="shared" si="9"/>
        <v>1167</v>
      </c>
      <c r="BH84" s="168">
        <f t="shared" si="9"/>
        <v>1183</v>
      </c>
      <c r="BI84" s="161" t="str">
        <f ca="1">IF(COUNTA(INDIRECT(ADDRESS(BG84,2)):INDIRECT(ADDRESS(BH84,2)))&gt;0,COUNTA(INDIRECT(ADDRESS(BG84,2)):INDIRECT(ADDRESS(BH84,2))),"")</f>
        <v/>
      </c>
      <c r="BJ84" s="106"/>
    </row>
    <row r="85" spans="2:62" s="22" customFormat="1" ht="5.25" customHeight="1" thickBot="1" x14ac:dyDescent="0.2">
      <c r="X85" s="24"/>
      <c r="Y85" s="24"/>
      <c r="Z85" s="28"/>
      <c r="AA85" s="28"/>
      <c r="AB85" s="28"/>
      <c r="AC85" s="28"/>
      <c r="AD85" s="28"/>
      <c r="AE85" s="28"/>
      <c r="AF85" s="28"/>
      <c r="AG85" s="28"/>
      <c r="AH85" s="28"/>
      <c r="AI85" s="28"/>
      <c r="AJ85" s="28"/>
      <c r="AK85" s="28"/>
      <c r="AL85" s="28"/>
      <c r="AM85" s="28"/>
      <c r="AN85" s="28"/>
      <c r="AO85" s="28"/>
      <c r="AP85" s="28"/>
      <c r="AQ85" s="28"/>
      <c r="AR85" s="28"/>
      <c r="AS85" s="28"/>
      <c r="AT85" s="1"/>
      <c r="AU85" s="1"/>
      <c r="AX85" s="110"/>
      <c r="AY85" s="110"/>
      <c r="AZ85" s="110"/>
      <c r="BA85" s="110"/>
      <c r="BB85" s="110"/>
      <c r="BC85" s="110"/>
      <c r="BD85" s="106"/>
      <c r="BE85" s="106"/>
      <c r="BF85" s="182">
        <v>30</v>
      </c>
      <c r="BG85" s="183">
        <f t="shared" si="9"/>
        <v>1208</v>
      </c>
      <c r="BH85" s="183">
        <f t="shared" si="9"/>
        <v>1224</v>
      </c>
      <c r="BI85" s="184" t="str">
        <f ca="1">IF(COUNTA(INDIRECT(ADDRESS(BG85,2)):INDIRECT(ADDRESS(BH85,2)))&gt;0,COUNTA(INDIRECT(ADDRESS(BG85,2)):INDIRECT(ADDRESS(BH85,2))),"")</f>
        <v/>
      </c>
      <c r="BJ85" s="106"/>
    </row>
    <row r="86" spans="2:62" s="22" customFormat="1" ht="5.25" customHeight="1" x14ac:dyDescent="0.15">
      <c r="X86" s="24"/>
      <c r="Y86" s="24"/>
      <c r="Z86" s="28"/>
      <c r="AA86" s="28"/>
      <c r="AB86" s="28"/>
      <c r="AC86" s="28"/>
      <c r="AD86" s="28"/>
      <c r="AE86" s="28"/>
      <c r="AF86" s="28"/>
      <c r="AG86" s="28"/>
      <c r="AH86" s="28"/>
      <c r="AI86" s="28"/>
      <c r="AJ86" s="28"/>
      <c r="AK86" s="28"/>
      <c r="AL86" s="28"/>
      <c r="AM86" s="28"/>
      <c r="AN86" s="28"/>
      <c r="AO86" s="28"/>
      <c r="AP86" s="28"/>
      <c r="AQ86" s="28"/>
      <c r="AR86" s="28"/>
      <c r="AS86" s="28"/>
      <c r="AT86" s="1"/>
      <c r="AU86" s="1"/>
      <c r="AX86" s="110"/>
      <c r="AY86" s="110"/>
      <c r="AZ86" s="110"/>
      <c r="BA86" s="110"/>
      <c r="BB86" s="110"/>
      <c r="BC86" s="110"/>
      <c r="BD86" s="106"/>
      <c r="BE86" s="106"/>
      <c r="BJ86" s="106"/>
    </row>
    <row r="87" spans="2:62" s="22" customFormat="1" ht="5.25" customHeight="1" x14ac:dyDescent="0.15">
      <c r="X87" s="24"/>
      <c r="Y87" s="24"/>
      <c r="Z87" s="28"/>
      <c r="AA87" s="28"/>
      <c r="AB87" s="28"/>
      <c r="AC87" s="28"/>
      <c r="AD87" s="28"/>
      <c r="AE87" s="28"/>
      <c r="AF87" s="28"/>
      <c r="AG87" s="28"/>
      <c r="AH87" s="28"/>
      <c r="AI87" s="28"/>
      <c r="AJ87" s="28"/>
      <c r="AK87" s="28"/>
      <c r="AL87" s="28"/>
      <c r="AM87" s="28"/>
      <c r="AN87" s="28"/>
      <c r="AO87" s="28"/>
      <c r="AP87" s="28"/>
      <c r="AQ87" s="28"/>
      <c r="AR87" s="28"/>
      <c r="AS87" s="28"/>
      <c r="AT87" s="1"/>
      <c r="AU87" s="1"/>
      <c r="AX87" s="110"/>
      <c r="AY87" s="110"/>
      <c r="AZ87" s="110"/>
      <c r="BA87" s="110"/>
      <c r="BB87" s="110"/>
      <c r="BC87" s="110"/>
      <c r="BD87" s="106"/>
      <c r="BE87" s="106"/>
    </row>
    <row r="88" spans="2:62" s="22" customFormat="1" ht="17.25" customHeight="1" x14ac:dyDescent="0.15">
      <c r="B88" s="29" t="s">
        <v>83</v>
      </c>
      <c r="L88" s="28"/>
      <c r="M88" s="28"/>
      <c r="N88" s="28"/>
      <c r="O88" s="28"/>
      <c r="P88" s="28"/>
      <c r="Q88" s="28"/>
      <c r="R88" s="28"/>
      <c r="S88" s="30"/>
      <c r="T88" s="30"/>
      <c r="U88" s="30"/>
      <c r="V88" s="30"/>
      <c r="W88" s="30"/>
      <c r="X88" s="28"/>
      <c r="Y88" s="28"/>
      <c r="Z88" s="28"/>
      <c r="AA88" s="28"/>
      <c r="AB88" s="28"/>
      <c r="AC88" s="28"/>
      <c r="AL88" s="31"/>
      <c r="AM88" s="1"/>
      <c r="AN88" s="1"/>
      <c r="AO88" s="1"/>
      <c r="AP88" s="1"/>
      <c r="AX88" s="110"/>
      <c r="AY88" s="110"/>
      <c r="AZ88" s="110"/>
      <c r="BA88" s="110"/>
      <c r="BB88" s="110"/>
      <c r="BC88" s="110"/>
      <c r="BD88" s="106"/>
      <c r="BE88" s="106"/>
    </row>
    <row r="89" spans="2:62" s="22" customFormat="1" ht="12.75" customHeight="1" x14ac:dyDescent="0.15">
      <c r="L89" s="28"/>
      <c r="M89" s="32"/>
      <c r="N89" s="32"/>
      <c r="O89" s="32"/>
      <c r="P89" s="32"/>
      <c r="Q89" s="32"/>
      <c r="R89" s="32"/>
      <c r="S89" s="32"/>
      <c r="T89" s="33"/>
      <c r="U89" s="33"/>
      <c r="V89" s="33"/>
      <c r="W89" s="33"/>
      <c r="X89" s="33"/>
      <c r="Y89" s="33"/>
      <c r="Z89" s="33"/>
      <c r="AA89" s="32"/>
      <c r="AB89" s="32"/>
      <c r="AC89" s="32"/>
      <c r="AL89" s="31"/>
      <c r="AM89" s="496" t="s">
        <v>5</v>
      </c>
      <c r="AN89" s="497"/>
      <c r="AO89" s="497"/>
      <c r="AP89" s="498"/>
      <c r="AX89" s="110"/>
      <c r="AY89" s="110"/>
      <c r="BA89" s="110"/>
      <c r="BB89" s="110"/>
      <c r="BC89" s="110"/>
      <c r="BD89" s="106"/>
      <c r="BE89" s="106"/>
    </row>
    <row r="90" spans="2:62" s="22" customFormat="1" ht="12.75" customHeight="1" x14ac:dyDescent="0.15">
      <c r="L90" s="28"/>
      <c r="M90" s="32"/>
      <c r="N90" s="32"/>
      <c r="O90" s="32"/>
      <c r="P90" s="32"/>
      <c r="Q90" s="32"/>
      <c r="R90" s="32"/>
      <c r="S90" s="32"/>
      <c r="T90" s="33"/>
      <c r="U90" s="33"/>
      <c r="V90" s="33"/>
      <c r="W90" s="33"/>
      <c r="X90" s="33"/>
      <c r="Y90" s="33"/>
      <c r="Z90" s="33"/>
      <c r="AA90" s="32"/>
      <c r="AB90" s="32"/>
      <c r="AC90" s="32"/>
      <c r="AL90" s="31"/>
      <c r="AM90" s="499"/>
      <c r="AN90" s="500"/>
      <c r="AO90" s="500"/>
      <c r="AP90" s="501"/>
      <c r="AX90" s="110"/>
      <c r="AY90" s="110"/>
      <c r="AZ90" s="110"/>
      <c r="BA90" s="110"/>
      <c r="BB90" s="110"/>
      <c r="BC90" s="110"/>
      <c r="BD90" s="106"/>
      <c r="BE90" s="106"/>
    </row>
    <row r="91" spans="2:62" s="22" customFormat="1" ht="12.75" customHeight="1" x14ac:dyDescent="0.15">
      <c r="L91" s="28"/>
      <c r="M91" s="32"/>
      <c r="N91" s="32"/>
      <c r="O91" s="32"/>
      <c r="P91" s="32"/>
      <c r="Q91" s="32"/>
      <c r="R91" s="32"/>
      <c r="S91" s="32"/>
      <c r="T91" s="32"/>
      <c r="U91" s="32"/>
      <c r="V91" s="32"/>
      <c r="W91" s="32"/>
      <c r="X91" s="32"/>
      <c r="Y91" s="32"/>
      <c r="Z91" s="32"/>
      <c r="AA91" s="32"/>
      <c r="AB91" s="32"/>
      <c r="AC91" s="32"/>
      <c r="AL91" s="31"/>
      <c r="AM91" s="133"/>
      <c r="AN91" s="133"/>
      <c r="AO91" s="3"/>
      <c r="AP91" s="3"/>
      <c r="AX91" s="110"/>
      <c r="AY91" s="110"/>
      <c r="AZ91" s="110"/>
      <c r="BA91" s="110"/>
      <c r="BB91" s="110"/>
      <c r="BC91" s="110"/>
      <c r="BD91" s="106"/>
      <c r="BE91" s="106"/>
    </row>
    <row r="92" spans="2:62" s="22" customFormat="1" ht="6" customHeight="1" x14ac:dyDescent="0.15">
      <c r="L92" s="28"/>
      <c r="M92" s="32"/>
      <c r="N92" s="32"/>
      <c r="O92" s="32"/>
      <c r="P92" s="32"/>
      <c r="Q92" s="32"/>
      <c r="R92" s="32"/>
      <c r="S92" s="32"/>
      <c r="T92" s="32"/>
      <c r="U92" s="32"/>
      <c r="V92" s="32"/>
      <c r="W92" s="32"/>
      <c r="X92" s="32"/>
      <c r="Y92" s="32"/>
      <c r="Z92" s="32"/>
      <c r="AA92" s="32"/>
      <c r="AB92" s="32"/>
      <c r="AC92" s="32"/>
      <c r="AL92" s="31"/>
      <c r="AM92" s="31"/>
      <c r="AX92" s="110"/>
      <c r="AY92" s="110"/>
      <c r="AZ92" s="110"/>
      <c r="BA92" s="110"/>
      <c r="BB92" s="110"/>
      <c r="BC92" s="110"/>
      <c r="BD92" s="106"/>
      <c r="BE92" s="106"/>
    </row>
    <row r="93" spans="2:62" s="22" customFormat="1" ht="12.75" customHeight="1" x14ac:dyDescent="0.15">
      <c r="B93" s="433" t="s">
        <v>9</v>
      </c>
      <c r="C93" s="434"/>
      <c r="D93" s="434"/>
      <c r="E93" s="434"/>
      <c r="F93" s="434"/>
      <c r="G93" s="434"/>
      <c r="H93" s="434"/>
      <c r="I93" s="434"/>
      <c r="J93" s="436" t="s">
        <v>10</v>
      </c>
      <c r="K93" s="436"/>
      <c r="L93" s="200" t="s">
        <v>11</v>
      </c>
      <c r="M93" s="436" t="s">
        <v>12</v>
      </c>
      <c r="N93" s="436"/>
      <c r="O93" s="437" t="s">
        <v>13</v>
      </c>
      <c r="P93" s="436"/>
      <c r="Q93" s="436"/>
      <c r="R93" s="436"/>
      <c r="S93" s="436"/>
      <c r="T93" s="436"/>
      <c r="U93" s="436" t="s">
        <v>14</v>
      </c>
      <c r="V93" s="436"/>
      <c r="W93" s="436"/>
      <c r="X93" s="28"/>
      <c r="Y93" s="28"/>
      <c r="Z93" s="28"/>
      <c r="AA93" s="28"/>
      <c r="AB93" s="28"/>
      <c r="AC93" s="28"/>
      <c r="AD93" s="23"/>
      <c r="AE93" s="23"/>
      <c r="AF93" s="23"/>
      <c r="AG93" s="23"/>
      <c r="AH93" s="23"/>
      <c r="AI93" s="23"/>
      <c r="AJ93" s="23"/>
      <c r="AK93" s="28"/>
      <c r="AL93" s="438">
        <f>AL9</f>
        <v>0</v>
      </c>
      <c r="AM93" s="439"/>
      <c r="AN93" s="444" t="s">
        <v>15</v>
      </c>
      <c r="AO93" s="444"/>
      <c r="AP93" s="447">
        <v>3</v>
      </c>
      <c r="AQ93" s="447"/>
      <c r="AR93" s="444" t="s">
        <v>16</v>
      </c>
      <c r="AS93" s="450"/>
      <c r="AT93" s="28"/>
      <c r="AU93" s="28"/>
      <c r="AX93" s="110"/>
      <c r="AY93" s="110"/>
      <c r="AZ93" s="110"/>
      <c r="BA93" s="110"/>
      <c r="BB93" s="110"/>
      <c r="BC93" s="110"/>
      <c r="BD93" s="106"/>
      <c r="BE93" s="106"/>
    </row>
    <row r="94" spans="2:62" s="22" customFormat="1" ht="13.9" customHeight="1" x14ac:dyDescent="0.15">
      <c r="B94" s="434"/>
      <c r="C94" s="434"/>
      <c r="D94" s="434"/>
      <c r="E94" s="434"/>
      <c r="F94" s="434"/>
      <c r="G94" s="434"/>
      <c r="H94" s="434"/>
      <c r="I94" s="434"/>
      <c r="J94" s="453" t="s">
        <v>153</v>
      </c>
      <c r="K94" s="455" t="s">
        <v>155</v>
      </c>
      <c r="L94" s="458" t="s">
        <v>153</v>
      </c>
      <c r="M94" s="461" t="s">
        <v>157</v>
      </c>
      <c r="N94" s="455" t="s">
        <v>159</v>
      </c>
      <c r="O94" s="461" t="s">
        <v>161</v>
      </c>
      <c r="P94" s="464" t="s">
        <v>159</v>
      </c>
      <c r="Q94" s="464" t="s">
        <v>163</v>
      </c>
      <c r="R94" s="464" t="s">
        <v>153</v>
      </c>
      <c r="S94" s="464" t="s">
        <v>155</v>
      </c>
      <c r="T94" s="455" t="s">
        <v>155</v>
      </c>
      <c r="U94" s="467">
        <f>U10</f>
        <v>0</v>
      </c>
      <c r="V94" s="470">
        <f>V10</f>
        <v>0</v>
      </c>
      <c r="W94" s="473">
        <f>W10</f>
        <v>0</v>
      </c>
      <c r="X94" s="28"/>
      <c r="Y94" s="28"/>
      <c r="Z94" s="28"/>
      <c r="AA94" s="28"/>
      <c r="AB94" s="28"/>
      <c r="AC94" s="28"/>
      <c r="AD94" s="23"/>
      <c r="AE94" s="23"/>
      <c r="AF94" s="23"/>
      <c r="AG94" s="23"/>
      <c r="AH94" s="23"/>
      <c r="AI94" s="23"/>
      <c r="AJ94" s="23"/>
      <c r="AK94" s="28"/>
      <c r="AL94" s="440"/>
      <c r="AM94" s="441"/>
      <c r="AN94" s="445"/>
      <c r="AO94" s="445"/>
      <c r="AP94" s="448"/>
      <c r="AQ94" s="448"/>
      <c r="AR94" s="445"/>
      <c r="AS94" s="451"/>
      <c r="AT94" s="28"/>
      <c r="AU94" s="28"/>
      <c r="AX94" s="110"/>
      <c r="AY94" s="110"/>
      <c r="AZ94" s="110"/>
      <c r="BA94" s="110"/>
      <c r="BB94" s="110"/>
      <c r="BC94" s="110"/>
      <c r="BD94" s="106"/>
      <c r="BE94" s="106"/>
    </row>
    <row r="95" spans="2:62" s="22" customFormat="1" ht="9" customHeight="1" x14ac:dyDescent="0.15">
      <c r="B95" s="434"/>
      <c r="C95" s="434"/>
      <c r="D95" s="434"/>
      <c r="E95" s="434"/>
      <c r="F95" s="434"/>
      <c r="G95" s="434"/>
      <c r="H95" s="434"/>
      <c r="I95" s="434"/>
      <c r="J95" s="454"/>
      <c r="K95" s="456"/>
      <c r="L95" s="459"/>
      <c r="M95" s="462"/>
      <c r="N95" s="456"/>
      <c r="O95" s="462"/>
      <c r="P95" s="465"/>
      <c r="Q95" s="465"/>
      <c r="R95" s="465"/>
      <c r="S95" s="465"/>
      <c r="T95" s="456"/>
      <c r="U95" s="468"/>
      <c r="V95" s="471"/>
      <c r="W95" s="474"/>
      <c r="X95" s="28"/>
      <c r="Y95" s="28"/>
      <c r="Z95" s="28"/>
      <c r="AA95" s="28"/>
      <c r="AB95" s="28"/>
      <c r="AC95" s="28"/>
      <c r="AD95" s="23"/>
      <c r="AE95" s="23"/>
      <c r="AF95" s="23"/>
      <c r="AG95" s="23"/>
      <c r="AH95" s="23"/>
      <c r="AI95" s="23"/>
      <c r="AJ95" s="23"/>
      <c r="AK95" s="28"/>
      <c r="AL95" s="442"/>
      <c r="AM95" s="443"/>
      <c r="AN95" s="446"/>
      <c r="AO95" s="446"/>
      <c r="AP95" s="449"/>
      <c r="AQ95" s="449"/>
      <c r="AR95" s="446"/>
      <c r="AS95" s="452"/>
      <c r="AT95" s="28"/>
      <c r="AU95" s="28"/>
      <c r="AX95" s="110"/>
      <c r="AY95" s="110"/>
      <c r="AZ95" s="110"/>
      <c r="BA95" s="110"/>
      <c r="BB95" s="110"/>
      <c r="BC95" s="110"/>
      <c r="BD95" s="106"/>
      <c r="BE95" s="106"/>
    </row>
    <row r="96" spans="2:62" s="22" customFormat="1" ht="6" customHeight="1" x14ac:dyDescent="0.15">
      <c r="B96" s="435"/>
      <c r="C96" s="435"/>
      <c r="D96" s="435"/>
      <c r="E96" s="435"/>
      <c r="F96" s="435"/>
      <c r="G96" s="435"/>
      <c r="H96" s="435"/>
      <c r="I96" s="435"/>
      <c r="J96" s="454"/>
      <c r="K96" s="457"/>
      <c r="L96" s="460"/>
      <c r="M96" s="463"/>
      <c r="N96" s="457"/>
      <c r="O96" s="463"/>
      <c r="P96" s="466"/>
      <c r="Q96" s="466"/>
      <c r="R96" s="466"/>
      <c r="S96" s="466"/>
      <c r="T96" s="457"/>
      <c r="U96" s="469"/>
      <c r="V96" s="472"/>
      <c r="W96" s="475"/>
      <c r="X96" s="28"/>
      <c r="Y96" s="28"/>
      <c r="Z96" s="28"/>
      <c r="AA96" s="28"/>
      <c r="AB96" s="28"/>
      <c r="AC96" s="28"/>
      <c r="AD96" s="28"/>
      <c r="AE96" s="28"/>
      <c r="AF96" s="28"/>
      <c r="AG96" s="28"/>
      <c r="AH96" s="28"/>
      <c r="AI96" s="28"/>
      <c r="AJ96" s="28"/>
      <c r="AK96" s="28"/>
      <c r="AN96" s="1"/>
      <c r="AO96" s="1"/>
      <c r="AP96" s="1"/>
      <c r="AQ96" s="1"/>
      <c r="AR96" s="1"/>
      <c r="AS96" s="1"/>
      <c r="AT96" s="28"/>
      <c r="AU96" s="28"/>
      <c r="AX96" s="110"/>
      <c r="AY96" s="110"/>
      <c r="AZ96" s="110"/>
      <c r="BA96" s="110"/>
      <c r="BB96" s="110"/>
      <c r="BC96" s="110"/>
      <c r="BD96" s="106"/>
      <c r="BE96" s="106"/>
    </row>
    <row r="97" spans="2:74" s="22" customFormat="1" ht="15" customHeight="1" x14ac:dyDescent="0.15">
      <c r="B97" s="395" t="s">
        <v>84</v>
      </c>
      <c r="C97" s="396"/>
      <c r="D97" s="396"/>
      <c r="E97" s="396"/>
      <c r="F97" s="396"/>
      <c r="G97" s="396"/>
      <c r="H97" s="396"/>
      <c r="I97" s="397"/>
      <c r="J97" s="395" t="s">
        <v>21</v>
      </c>
      <c r="K97" s="396"/>
      <c r="L97" s="396"/>
      <c r="M97" s="396"/>
      <c r="N97" s="404"/>
      <c r="O97" s="407" t="s">
        <v>85</v>
      </c>
      <c r="P97" s="396"/>
      <c r="Q97" s="396"/>
      <c r="R97" s="396"/>
      <c r="S97" s="396"/>
      <c r="T97" s="396"/>
      <c r="U97" s="397"/>
      <c r="V97" s="185" t="s">
        <v>23</v>
      </c>
      <c r="W97" s="186"/>
      <c r="X97" s="186"/>
      <c r="Y97" s="410" t="s">
        <v>24</v>
      </c>
      <c r="Z97" s="410"/>
      <c r="AA97" s="410"/>
      <c r="AB97" s="410"/>
      <c r="AC97" s="410"/>
      <c r="AD97" s="410"/>
      <c r="AE97" s="410"/>
      <c r="AF97" s="410"/>
      <c r="AG97" s="410"/>
      <c r="AH97" s="410"/>
      <c r="AI97" s="186"/>
      <c r="AJ97" s="186"/>
      <c r="AK97" s="187"/>
      <c r="AL97" s="411" t="s">
        <v>25</v>
      </c>
      <c r="AM97" s="411"/>
      <c r="AN97" s="412" t="s">
        <v>26</v>
      </c>
      <c r="AO97" s="412"/>
      <c r="AP97" s="412"/>
      <c r="AQ97" s="412"/>
      <c r="AR97" s="412"/>
      <c r="AS97" s="413"/>
      <c r="AT97" s="28"/>
      <c r="AU97" s="28"/>
      <c r="AX97" s="110"/>
      <c r="AY97" s="110"/>
      <c r="AZ97" s="110"/>
      <c r="BA97" s="110"/>
      <c r="BB97" s="110"/>
      <c r="BC97" s="110"/>
      <c r="BD97" s="106"/>
      <c r="BE97" s="106"/>
    </row>
    <row r="98" spans="2:74" s="22" customFormat="1" ht="18" customHeight="1" x14ac:dyDescent="0.15">
      <c r="B98" s="398"/>
      <c r="C98" s="399"/>
      <c r="D98" s="399"/>
      <c r="E98" s="399"/>
      <c r="F98" s="399"/>
      <c r="G98" s="399"/>
      <c r="H98" s="399"/>
      <c r="I98" s="400"/>
      <c r="J98" s="398"/>
      <c r="K98" s="399"/>
      <c r="L98" s="399"/>
      <c r="M98" s="399"/>
      <c r="N98" s="405"/>
      <c r="O98" s="408"/>
      <c r="P98" s="399"/>
      <c r="Q98" s="399"/>
      <c r="R98" s="399"/>
      <c r="S98" s="399"/>
      <c r="T98" s="399"/>
      <c r="U98" s="400"/>
      <c r="V98" s="414" t="s">
        <v>167</v>
      </c>
      <c r="W98" s="415"/>
      <c r="X98" s="415"/>
      <c r="Y98" s="416"/>
      <c r="Z98" s="414" t="s">
        <v>168</v>
      </c>
      <c r="AA98" s="415"/>
      <c r="AB98" s="415"/>
      <c r="AC98" s="416"/>
      <c r="AD98" s="414" t="s">
        <v>169</v>
      </c>
      <c r="AE98" s="415"/>
      <c r="AF98" s="415"/>
      <c r="AG98" s="416"/>
      <c r="AH98" s="414" t="s">
        <v>170</v>
      </c>
      <c r="AI98" s="420"/>
      <c r="AJ98" s="420"/>
      <c r="AK98" s="421"/>
      <c r="AL98" s="425" t="s">
        <v>29</v>
      </c>
      <c r="AM98" s="425"/>
      <c r="AN98" s="427" t="s">
        <v>30</v>
      </c>
      <c r="AO98" s="428"/>
      <c r="AP98" s="428"/>
      <c r="AQ98" s="428"/>
      <c r="AR98" s="429"/>
      <c r="AS98" s="430"/>
      <c r="AT98" s="28"/>
      <c r="AU98" s="28"/>
      <c r="AX98" s="110"/>
      <c r="AY98" s="158" t="s">
        <v>31</v>
      </c>
      <c r="AZ98" s="158" t="s">
        <v>31</v>
      </c>
      <c r="BA98" s="158" t="s">
        <v>32</v>
      </c>
      <c r="BB98" s="494" t="s">
        <v>33</v>
      </c>
      <c r="BC98" s="495"/>
      <c r="BD98" s="106"/>
      <c r="BE98" s="106"/>
    </row>
    <row r="99" spans="2:74" s="22" customFormat="1" ht="18" customHeight="1" x14ac:dyDescent="0.15">
      <c r="B99" s="401"/>
      <c r="C99" s="402"/>
      <c r="D99" s="402"/>
      <c r="E99" s="402"/>
      <c r="F99" s="402"/>
      <c r="G99" s="402"/>
      <c r="H99" s="402"/>
      <c r="I99" s="403"/>
      <c r="J99" s="401"/>
      <c r="K99" s="402"/>
      <c r="L99" s="402"/>
      <c r="M99" s="402"/>
      <c r="N99" s="406"/>
      <c r="O99" s="409"/>
      <c r="P99" s="402"/>
      <c r="Q99" s="402"/>
      <c r="R99" s="402"/>
      <c r="S99" s="402"/>
      <c r="T99" s="402"/>
      <c r="U99" s="403"/>
      <c r="V99" s="417"/>
      <c r="W99" s="418"/>
      <c r="X99" s="418"/>
      <c r="Y99" s="419"/>
      <c r="Z99" s="417"/>
      <c r="AA99" s="418"/>
      <c r="AB99" s="418"/>
      <c r="AC99" s="419"/>
      <c r="AD99" s="417"/>
      <c r="AE99" s="418"/>
      <c r="AF99" s="418"/>
      <c r="AG99" s="419"/>
      <c r="AH99" s="422"/>
      <c r="AI99" s="423"/>
      <c r="AJ99" s="423"/>
      <c r="AK99" s="424"/>
      <c r="AL99" s="426"/>
      <c r="AM99" s="426"/>
      <c r="AN99" s="431"/>
      <c r="AO99" s="431"/>
      <c r="AP99" s="431"/>
      <c r="AQ99" s="431"/>
      <c r="AR99" s="431"/>
      <c r="AS99" s="432"/>
      <c r="AT99" s="28"/>
      <c r="AU99" s="28"/>
      <c r="AX99" s="110"/>
      <c r="AY99" s="118"/>
      <c r="AZ99" s="119" t="s">
        <v>36</v>
      </c>
      <c r="BA99" s="119" t="s">
        <v>37</v>
      </c>
      <c r="BB99" s="159" t="s">
        <v>38</v>
      </c>
      <c r="BC99" s="119" t="s">
        <v>36</v>
      </c>
      <c r="BD99" s="106"/>
      <c r="BE99" s="106"/>
      <c r="BL99" s="106" t="s">
        <v>47</v>
      </c>
      <c r="BM99" s="106" t="s">
        <v>48</v>
      </c>
    </row>
    <row r="100" spans="2:74" s="22" customFormat="1" ht="18" customHeight="1" x14ac:dyDescent="0.15">
      <c r="B100" s="365"/>
      <c r="C100" s="366"/>
      <c r="D100" s="366"/>
      <c r="E100" s="366"/>
      <c r="F100" s="366"/>
      <c r="G100" s="366"/>
      <c r="H100" s="366"/>
      <c r="I100" s="367"/>
      <c r="J100" s="365"/>
      <c r="K100" s="366"/>
      <c r="L100" s="366"/>
      <c r="M100" s="366"/>
      <c r="N100" s="371"/>
      <c r="O100" s="195"/>
      <c r="P100" s="238" t="s">
        <v>61</v>
      </c>
      <c r="Q100" s="192"/>
      <c r="R100" s="238" t="s">
        <v>57</v>
      </c>
      <c r="S100" s="193"/>
      <c r="T100" s="373" t="s">
        <v>58</v>
      </c>
      <c r="U100" s="373"/>
      <c r="V100" s="391"/>
      <c r="W100" s="391"/>
      <c r="X100" s="391"/>
      <c r="Y100" s="320" t="s">
        <v>59</v>
      </c>
      <c r="Z100" s="321"/>
      <c r="AA100" s="322"/>
      <c r="AB100" s="322"/>
      <c r="AC100" s="323" t="s">
        <v>166</v>
      </c>
      <c r="AD100" s="321"/>
      <c r="AE100" s="322"/>
      <c r="AF100" s="322"/>
      <c r="AG100" s="324" t="s">
        <v>166</v>
      </c>
      <c r="AH100" s="392" t="s">
        <v>171</v>
      </c>
      <c r="AI100" s="393"/>
      <c r="AJ100" s="393"/>
      <c r="AK100" s="394"/>
      <c r="AL100" s="255"/>
      <c r="AM100" s="256"/>
      <c r="AN100" s="353"/>
      <c r="AO100" s="354"/>
      <c r="AP100" s="354"/>
      <c r="AQ100" s="354"/>
      <c r="AR100" s="354"/>
      <c r="AS100" s="317" t="s">
        <v>59</v>
      </c>
      <c r="AT100" s="28"/>
      <c r="AU100" s="28"/>
      <c r="AV100" s="26" t="str">
        <f>IF(OR(O100="",Q100=""),"", IF(O100&lt;20,DATE(O100+118,Q100,IF(S100="",1,S100)),DATE(O100+88,Q100,IF(S100="",1,S100))))</f>
        <v/>
      </c>
      <c r="AW100" s="27" t="e">
        <f>IF(AV100&lt;=#REF!,"昔",IF(AV100&lt;=#REF!,"上",IF(AV100&lt;=#REF!,"中","下")))</f>
        <v>#REF!</v>
      </c>
      <c r="AX100" s="110" t="e">
        <f>IF(AV100&lt;=#REF!,5,IF(AV100&lt;=#REF!,7,IF(AV100&lt;=#REF!,9,11)))</f>
        <v>#REF!</v>
      </c>
      <c r="AY100" s="163"/>
      <c r="AZ100" s="164"/>
      <c r="BA100" s="165">
        <f>AN100</f>
        <v>0</v>
      </c>
      <c r="BB100" s="164"/>
      <c r="BC100" s="164"/>
      <c r="BD100" s="106"/>
      <c r="BE100" s="106"/>
      <c r="BL100" s="1"/>
      <c r="BM100" s="1"/>
      <c r="BO100" s="1" t="e">
        <f>IF(O100&lt;=VALUE(概算年度),O100+2018,O100+1988)</f>
        <v>#REF!</v>
      </c>
      <c r="BP100" s="1" t="e">
        <f>IF(BO100=2019,1)</f>
        <v>#REF!</v>
      </c>
      <c r="BQ100" s="4" t="e">
        <f>IF(BO100&lt;=2018,1)</f>
        <v>#REF!</v>
      </c>
      <c r="BR100" s="4" t="e">
        <f>IF(BO100&gt;=2020,1)</f>
        <v>#REF!</v>
      </c>
      <c r="BS100" s="4" t="e">
        <f>IF(AND(O100=31,Q100=1,O101=31),1,IF(AND(O100=31,Q100=2,O101=31),2,IF(AND(O100=31,Q100=3,O101=31),3,IF(AND(O100=31,Q100=4,O101=31),4,IF(AND(O100&gt;VALUE(概算年度),O100&lt;31,O101=31),5)))))</f>
        <v>#REF!</v>
      </c>
      <c r="BT100" s="4" t="b">
        <f>IF(OR(O100=31,O100=1),IF(AND(O101=1,OR(Q100=1,Q100=2,Q100=3,Q100=4,Q100=5)),1,IF(AND(O101=1,Q100=6),6,IF(AND(O101=1,Q100=7),7,IF(AND(O101=1,Q100=8),8,IF(AND(O101=1,Q100=9),9,IF(AND(O101=1,Q100=10),10,IF(AND(O101=1,Q100=11),11,IF(AND(O101=1,Q100=12),12)))))))),IF(O101=1,13))</f>
        <v>0</v>
      </c>
      <c r="BU100" s="4" t="e">
        <f>IF(AND(VALUE(概算年度)='報告書（事業主控）'!O100,VALUE(概算年度)='報告書（事業主控）'!O101),IF('報告書（事業主控）'!Q100=1,1,IF('報告書（事業主控）'!Q100=2,2,IF('報告書（事業主控）'!Q100=3,3))))</f>
        <v>#REF!</v>
      </c>
      <c r="BV100" s="4"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s="22" customFormat="1" ht="18" customHeight="1" x14ac:dyDescent="0.15">
      <c r="B101" s="368"/>
      <c r="C101" s="369"/>
      <c r="D101" s="369"/>
      <c r="E101" s="369"/>
      <c r="F101" s="369"/>
      <c r="G101" s="369"/>
      <c r="H101" s="369"/>
      <c r="I101" s="370"/>
      <c r="J101" s="368"/>
      <c r="K101" s="369"/>
      <c r="L101" s="369"/>
      <c r="M101" s="369"/>
      <c r="N101" s="372"/>
      <c r="O101" s="207"/>
      <c r="P101" s="239" t="s">
        <v>56</v>
      </c>
      <c r="Q101" s="208"/>
      <c r="R101" s="239" t="s">
        <v>57</v>
      </c>
      <c r="S101" s="194"/>
      <c r="T101" s="376" t="s">
        <v>60</v>
      </c>
      <c r="U101" s="376"/>
      <c r="V101" s="377"/>
      <c r="W101" s="378"/>
      <c r="X101" s="378"/>
      <c r="Y101" s="378"/>
      <c r="Z101" s="377"/>
      <c r="AA101" s="378"/>
      <c r="AB101" s="378"/>
      <c r="AC101" s="378"/>
      <c r="AD101" s="377"/>
      <c r="AE101" s="378"/>
      <c r="AF101" s="378"/>
      <c r="AG101" s="379"/>
      <c r="AH101" s="357">
        <f>V101+Z101-AD101</f>
        <v>0</v>
      </c>
      <c r="AI101" s="357"/>
      <c r="AJ101" s="357"/>
      <c r="AK101" s="358"/>
      <c r="AL101" s="380"/>
      <c r="AM101" s="381"/>
      <c r="AN101" s="382">
        <f>ROUNDDOWN(AH101*AL101/100,0)</f>
        <v>0</v>
      </c>
      <c r="AO101" s="383"/>
      <c r="AP101" s="383"/>
      <c r="AQ101" s="383"/>
      <c r="AR101" s="383"/>
      <c r="AS101" s="318"/>
      <c r="AT101" s="28"/>
      <c r="AU101" s="28"/>
      <c r="AV101" s="26"/>
      <c r="AW101" s="27"/>
      <c r="AX101" s="110"/>
      <c r="AY101" s="209">
        <f>AH101</f>
        <v>0</v>
      </c>
      <c r="AZ101" s="120" t="e">
        <f>IF(AV100&lt;=#REF!,AH101,IF(AND(AV100&gt;=#REF!,AV100&lt;=#REF!),AH101*105/108,AH101))</f>
        <v>#REF!</v>
      </c>
      <c r="BA101" s="119"/>
      <c r="BB101" s="120">
        <f>IF($AL101="賃金で算定",0,INT(AY101*$AL101/100))</f>
        <v>0</v>
      </c>
      <c r="BC101" s="120" t="e">
        <f>IF(AY101=AZ101,BB101,AZ101*$AL101/100)</f>
        <v>#REF!</v>
      </c>
      <c r="BD101" s="106"/>
      <c r="BE101" s="106"/>
      <c r="BL101" s="106" t="e">
        <f>IF(AY101=AZ101,0,1)</f>
        <v>#REF!</v>
      </c>
      <c r="BM101" s="106" t="e">
        <f>IF(BL101=1,AL101,"")</f>
        <v>#REF!</v>
      </c>
      <c r="BO101" s="1"/>
      <c r="BP101" s="1"/>
      <c r="BQ101" s="1"/>
      <c r="BR101" s="1"/>
      <c r="BS101" s="1"/>
      <c r="BT101" s="1"/>
      <c r="BU101" s="1"/>
      <c r="BV101" s="1"/>
    </row>
    <row r="102" spans="2:74" s="22" customFormat="1" ht="18" customHeight="1" x14ac:dyDescent="0.15">
      <c r="B102" s="365"/>
      <c r="C102" s="366"/>
      <c r="D102" s="366"/>
      <c r="E102" s="366"/>
      <c r="F102" s="366"/>
      <c r="G102" s="366"/>
      <c r="H102" s="366"/>
      <c r="I102" s="367"/>
      <c r="J102" s="365"/>
      <c r="K102" s="366"/>
      <c r="L102" s="366"/>
      <c r="M102" s="366"/>
      <c r="N102" s="371"/>
      <c r="O102" s="195"/>
      <c r="P102" s="238" t="s">
        <v>61</v>
      </c>
      <c r="Q102" s="192"/>
      <c r="R102" s="238" t="s">
        <v>57</v>
      </c>
      <c r="S102" s="193"/>
      <c r="T102" s="373" t="s">
        <v>58</v>
      </c>
      <c r="U102" s="373"/>
      <c r="V102" s="374"/>
      <c r="W102" s="375"/>
      <c r="X102" s="375"/>
      <c r="Y102" s="188"/>
      <c r="Z102" s="329"/>
      <c r="AA102" s="330"/>
      <c r="AB102" s="330"/>
      <c r="AC102" s="188"/>
      <c r="AD102" s="329"/>
      <c r="AE102" s="330"/>
      <c r="AF102" s="330"/>
      <c r="AG102" s="331"/>
      <c r="AH102" s="353"/>
      <c r="AI102" s="354"/>
      <c r="AJ102" s="354"/>
      <c r="AK102" s="355"/>
      <c r="AL102" s="255"/>
      <c r="AM102" s="256"/>
      <c r="AN102" s="353"/>
      <c r="AO102" s="354"/>
      <c r="AP102" s="354"/>
      <c r="AQ102" s="354"/>
      <c r="AR102" s="354"/>
      <c r="AS102" s="319"/>
      <c r="AT102" s="28"/>
      <c r="AU102" s="28"/>
      <c r="AV102" s="26" t="str">
        <f>IF(OR(O102="",Q102=""),"", IF(O102&lt;20,DATE(O102+118,Q102,IF(S102="",1,S102)),DATE(O102+88,Q102,IF(S102="",1,S102))))</f>
        <v/>
      </c>
      <c r="AW102" s="27" t="e">
        <f>IF(AV102&lt;=#REF!,"昔",IF(AV102&lt;=#REF!,"上",IF(AV102&lt;=#REF!,"中","下")))</f>
        <v>#REF!</v>
      </c>
      <c r="AX102" s="110" t="e">
        <f>IF(AV102&lt;=#REF!,5,IF(AV102&lt;=#REF!,7,IF(AV102&lt;=#REF!,9,11)))</f>
        <v>#REF!</v>
      </c>
      <c r="AY102" s="163"/>
      <c r="AZ102" s="164"/>
      <c r="BA102" s="165">
        <f t="shared" ref="BA102" si="39">AN102</f>
        <v>0</v>
      </c>
      <c r="BB102" s="164"/>
      <c r="BC102" s="164"/>
      <c r="BD102" s="106"/>
      <c r="BE102" s="106"/>
      <c r="BL102" s="106"/>
      <c r="BM102" s="106"/>
      <c r="BO102" s="1" t="e">
        <f>IF(O102&lt;=VALUE(概算年度),O102+2018,O102+1988)</f>
        <v>#REF!</v>
      </c>
      <c r="BP102" s="1" t="e">
        <f>IF(BO102=2019,1)</f>
        <v>#REF!</v>
      </c>
      <c r="BQ102" s="4" t="e">
        <f>IF(BO102&lt;=2018,1)</f>
        <v>#REF!</v>
      </c>
      <c r="BR102" s="4" t="e">
        <f>IF(BO102&gt;=2020,1)</f>
        <v>#REF!</v>
      </c>
      <c r="BS102" s="4" t="e">
        <f>IF(AND(O102=31,Q102=1,O103=31),1,IF(AND(O102=31,Q102=2,O103=31),2,IF(AND(O102=31,Q102=3,O103=31),3,IF(AND(O102=31,Q102=4,O103=31),4,IF(AND(O102&gt;VALUE(概算年度),O102&lt;31,O103=31),5)))))</f>
        <v>#REF!</v>
      </c>
      <c r="BT102" s="4" t="b">
        <f>IF(OR(O102=31,O102=1),IF(AND(O103=1,OR(Q102=1,Q102=2,Q102=3,Q102=4,Q102=5)),1,IF(AND(O103=1,Q102=6),6,IF(AND(O103=1,Q102=7),7,IF(AND(O103=1,Q102=8),8,IF(AND(O103=1,Q102=9),9,IF(AND(O103=1,Q102=10),10,IF(AND(O103=1,Q102=11),11,IF(AND(O103=1,Q102=12),12)))))))),IF(O103=1,13))</f>
        <v>0</v>
      </c>
      <c r="BU102" s="4" t="e">
        <f>IF(AND(VALUE(概算年度)='報告書（事業主控）'!O102,VALUE(概算年度)='報告書（事業主控）'!O103),IF('報告書（事業主控）'!Q102=1,1,IF('報告書（事業主控）'!Q102=2,2,IF('報告書（事業主控）'!Q102=3,3))))</f>
        <v>#REF!</v>
      </c>
      <c r="BV102" s="4"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s="22" customFormat="1" ht="18" customHeight="1" x14ac:dyDescent="0.15">
      <c r="B103" s="368"/>
      <c r="C103" s="369"/>
      <c r="D103" s="369"/>
      <c r="E103" s="369"/>
      <c r="F103" s="369"/>
      <c r="G103" s="369"/>
      <c r="H103" s="369"/>
      <c r="I103" s="370"/>
      <c r="J103" s="368"/>
      <c r="K103" s="369"/>
      <c r="L103" s="369"/>
      <c r="M103" s="369"/>
      <c r="N103" s="372"/>
      <c r="O103" s="207"/>
      <c r="P103" s="239" t="s">
        <v>56</v>
      </c>
      <c r="Q103" s="208"/>
      <c r="R103" s="239" t="s">
        <v>57</v>
      </c>
      <c r="S103" s="194"/>
      <c r="T103" s="376" t="s">
        <v>60</v>
      </c>
      <c r="U103" s="376"/>
      <c r="V103" s="377"/>
      <c r="W103" s="378"/>
      <c r="X103" s="378"/>
      <c r="Y103" s="378"/>
      <c r="Z103" s="377"/>
      <c r="AA103" s="378"/>
      <c r="AB103" s="378"/>
      <c r="AC103" s="378"/>
      <c r="AD103" s="377"/>
      <c r="AE103" s="378"/>
      <c r="AF103" s="378"/>
      <c r="AG103" s="379"/>
      <c r="AH103" s="357">
        <f>V103+Z103-AD103</f>
        <v>0</v>
      </c>
      <c r="AI103" s="357"/>
      <c r="AJ103" s="357"/>
      <c r="AK103" s="358"/>
      <c r="AL103" s="380"/>
      <c r="AM103" s="381"/>
      <c r="AN103" s="382">
        <f>ROUNDDOWN(AH103*AL103/100,0)</f>
        <v>0</v>
      </c>
      <c r="AO103" s="383"/>
      <c r="AP103" s="383"/>
      <c r="AQ103" s="383"/>
      <c r="AR103" s="383"/>
      <c r="AS103" s="318"/>
      <c r="AT103" s="28"/>
      <c r="AU103" s="28"/>
      <c r="AV103" s="26"/>
      <c r="AW103" s="27"/>
      <c r="AX103" s="110"/>
      <c r="AY103" s="209">
        <f t="shared" ref="AY103" si="40">AH103</f>
        <v>0</v>
      </c>
      <c r="AZ103" s="120" t="e">
        <f>IF(AV102&lt;=#REF!,AH103,IF(AND(AV102&gt;=#REF!,AV102&lt;=#REF!),AH103*105/108,AH103))</f>
        <v>#REF!</v>
      </c>
      <c r="BA103" s="119"/>
      <c r="BB103" s="120">
        <f t="shared" ref="BB103" si="41">IF($AL103="賃金で算定",0,INT(AY103*$AL103/100))</f>
        <v>0</v>
      </c>
      <c r="BC103" s="120" t="e">
        <f>IF(AY103=AZ103,BB103,AZ103*$AL103/100)</f>
        <v>#REF!</v>
      </c>
      <c r="BD103" s="106"/>
      <c r="BE103" s="106"/>
      <c r="BL103" s="106" t="e">
        <f>IF(AY103=AZ103,0,1)</f>
        <v>#REF!</v>
      </c>
      <c r="BM103" s="106" t="e">
        <f>IF(BL103=1,AL103,"")</f>
        <v>#REF!</v>
      </c>
      <c r="BO103" s="1"/>
      <c r="BP103" s="1"/>
      <c r="BQ103" s="1"/>
      <c r="BR103" s="1"/>
      <c r="BS103" s="1"/>
      <c r="BT103" s="1"/>
      <c r="BU103" s="1"/>
      <c r="BV103" s="1"/>
    </row>
    <row r="104" spans="2:74" s="22" customFormat="1" ht="18" customHeight="1" x14ac:dyDescent="0.15">
      <c r="B104" s="365"/>
      <c r="C104" s="366"/>
      <c r="D104" s="366"/>
      <c r="E104" s="366"/>
      <c r="F104" s="366"/>
      <c r="G104" s="366"/>
      <c r="H104" s="366"/>
      <c r="I104" s="367"/>
      <c r="J104" s="365"/>
      <c r="K104" s="366"/>
      <c r="L104" s="366"/>
      <c r="M104" s="366"/>
      <c r="N104" s="371"/>
      <c r="O104" s="195"/>
      <c r="P104" s="238" t="s">
        <v>61</v>
      </c>
      <c r="Q104" s="192"/>
      <c r="R104" s="238" t="s">
        <v>57</v>
      </c>
      <c r="S104" s="193"/>
      <c r="T104" s="373" t="s">
        <v>58</v>
      </c>
      <c r="U104" s="373"/>
      <c r="V104" s="374"/>
      <c r="W104" s="375"/>
      <c r="X104" s="375"/>
      <c r="Y104" s="188"/>
      <c r="Z104" s="329"/>
      <c r="AA104" s="330"/>
      <c r="AB104" s="330"/>
      <c r="AC104" s="188"/>
      <c r="AD104" s="329"/>
      <c r="AE104" s="330"/>
      <c r="AF104" s="330"/>
      <c r="AG104" s="331"/>
      <c r="AH104" s="353"/>
      <c r="AI104" s="354"/>
      <c r="AJ104" s="354"/>
      <c r="AK104" s="355"/>
      <c r="AL104" s="255"/>
      <c r="AM104" s="256"/>
      <c r="AN104" s="353"/>
      <c r="AO104" s="354"/>
      <c r="AP104" s="354"/>
      <c r="AQ104" s="354"/>
      <c r="AR104" s="354"/>
      <c r="AS104" s="319"/>
      <c r="AT104" s="28"/>
      <c r="AU104" s="28"/>
      <c r="AV104" s="26" t="str">
        <f>IF(OR(O104="",Q104=""),"", IF(O104&lt;20,DATE(O104+118,Q104,IF(S104="",1,S104)),DATE(O104+88,Q104,IF(S104="",1,S104))))</f>
        <v/>
      </c>
      <c r="AW104" s="27" t="e">
        <f>IF(AV104&lt;=#REF!,"昔",IF(AV104&lt;=#REF!,"上",IF(AV104&lt;=#REF!,"中","下")))</f>
        <v>#REF!</v>
      </c>
      <c r="AX104" s="110" t="e">
        <f>IF(AV104&lt;=#REF!,5,IF(AV104&lt;=#REF!,7,IF(AV104&lt;=#REF!,9,11)))</f>
        <v>#REF!</v>
      </c>
      <c r="AY104" s="163"/>
      <c r="AZ104" s="164"/>
      <c r="BA104" s="165">
        <f t="shared" ref="BA104" si="42">AN104</f>
        <v>0</v>
      </c>
      <c r="BB104" s="164"/>
      <c r="BC104" s="164"/>
      <c r="BD104" s="106"/>
      <c r="BE104" s="106"/>
      <c r="BL104" s="1"/>
      <c r="BM104" s="1"/>
      <c r="BO104" s="1" t="e">
        <f>IF(O104&lt;=VALUE(概算年度),O104+2018,O104+1988)</f>
        <v>#REF!</v>
      </c>
      <c r="BP104" s="1" t="e">
        <f>IF(BO104=2019,1)</f>
        <v>#REF!</v>
      </c>
      <c r="BQ104" s="4" t="e">
        <f>IF(BO104&lt;=2018,1)</f>
        <v>#REF!</v>
      </c>
      <c r="BR104" s="4" t="e">
        <f>IF(BO104&gt;=2020,1)</f>
        <v>#REF!</v>
      </c>
      <c r="BS104" s="4" t="e">
        <f>IF(AND(O104=31,Q104=1,O105=31),1,IF(AND(O104=31,Q104=2,O105=31),2,IF(AND(O104=31,Q104=3,O105=31),3,IF(AND(O104=31,Q104=4,O105=31),4,IF(AND(O104&gt;VALUE(概算年度),O104&lt;31,O105=31),5)))))</f>
        <v>#REF!</v>
      </c>
      <c r="BT104" s="4" t="b">
        <f>IF(OR(O104=31,O104=1),IF(AND(O105=1,OR(Q104=1,Q104=2,Q104=3,Q104=4,Q104=5)),1,IF(AND(O105=1,Q104=6),6,IF(AND(O105=1,Q104=7),7,IF(AND(O105=1,Q104=8),8,IF(AND(O105=1,Q104=9),9,IF(AND(O105=1,Q104=10),10,IF(AND(O105=1,Q104=11),11,IF(AND(O105=1,Q104=12),12)))))))),IF(O105=1,13))</f>
        <v>0</v>
      </c>
      <c r="BU104" s="4" t="e">
        <f>IF(AND(VALUE(概算年度)='報告書（事業主控）'!O104,VALUE(概算年度)='報告書（事業主控）'!O105),IF('報告書（事業主控）'!Q104=1,1,IF('報告書（事業主控）'!Q104=2,2,IF('報告書（事業主控）'!Q104=3,3))))</f>
        <v>#REF!</v>
      </c>
      <c r="BV104" s="4"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s="22" customFormat="1" ht="18" customHeight="1" x14ac:dyDescent="0.15">
      <c r="B105" s="368"/>
      <c r="C105" s="369"/>
      <c r="D105" s="369"/>
      <c r="E105" s="369"/>
      <c r="F105" s="369"/>
      <c r="G105" s="369"/>
      <c r="H105" s="369"/>
      <c r="I105" s="370"/>
      <c r="J105" s="368"/>
      <c r="K105" s="369"/>
      <c r="L105" s="369"/>
      <c r="M105" s="369"/>
      <c r="N105" s="372"/>
      <c r="O105" s="207"/>
      <c r="P105" s="239" t="s">
        <v>56</v>
      </c>
      <c r="Q105" s="208"/>
      <c r="R105" s="239" t="s">
        <v>57</v>
      </c>
      <c r="S105" s="194"/>
      <c r="T105" s="376" t="s">
        <v>60</v>
      </c>
      <c r="U105" s="376"/>
      <c r="V105" s="388"/>
      <c r="W105" s="389"/>
      <c r="X105" s="389"/>
      <c r="Y105" s="390"/>
      <c r="Z105" s="388"/>
      <c r="AA105" s="389"/>
      <c r="AB105" s="389"/>
      <c r="AC105" s="389"/>
      <c r="AD105" s="388"/>
      <c r="AE105" s="389"/>
      <c r="AF105" s="389"/>
      <c r="AG105" s="390"/>
      <c r="AH105" s="357">
        <f>V105+Z105-AD105</f>
        <v>0</v>
      </c>
      <c r="AI105" s="357"/>
      <c r="AJ105" s="357"/>
      <c r="AK105" s="358"/>
      <c r="AL105" s="380"/>
      <c r="AM105" s="381"/>
      <c r="AN105" s="382">
        <f>ROUNDDOWN(AH105*AL105/100,0)</f>
        <v>0</v>
      </c>
      <c r="AO105" s="383"/>
      <c r="AP105" s="383"/>
      <c r="AQ105" s="383"/>
      <c r="AR105" s="383"/>
      <c r="AS105" s="318"/>
      <c r="AT105" s="28"/>
      <c r="AU105" s="28"/>
      <c r="AV105" s="26"/>
      <c r="AW105" s="27"/>
      <c r="AX105" s="110"/>
      <c r="AY105" s="209">
        <f t="shared" ref="AY105" si="43">AH105</f>
        <v>0</v>
      </c>
      <c r="AZ105" s="120" t="e">
        <f>IF(AV104&lt;=#REF!,AH105,IF(AND(AV104&gt;=#REF!,AV104&lt;=#REF!),AH105*105/108,AH105))</f>
        <v>#REF!</v>
      </c>
      <c r="BA105" s="119"/>
      <c r="BB105" s="120">
        <f t="shared" ref="BB105" si="44">IF($AL105="賃金で算定",0,INT(AY105*$AL105/100))</f>
        <v>0</v>
      </c>
      <c r="BC105" s="120" t="e">
        <f>IF(AY105=AZ105,BB105,AZ105*$AL105/100)</f>
        <v>#REF!</v>
      </c>
      <c r="BD105" s="106"/>
      <c r="BE105" s="106"/>
      <c r="BL105" s="106" t="e">
        <f>IF(AY105=AZ105,0,1)</f>
        <v>#REF!</v>
      </c>
      <c r="BM105" s="106" t="e">
        <f>IF(BL105=1,AL105,"")</f>
        <v>#REF!</v>
      </c>
      <c r="BO105" s="1"/>
      <c r="BP105" s="1"/>
      <c r="BQ105" s="1"/>
      <c r="BR105" s="1"/>
      <c r="BS105" s="1"/>
      <c r="BT105" s="1"/>
      <c r="BU105" s="1"/>
      <c r="BV105" s="1"/>
    </row>
    <row r="106" spans="2:74" s="22" customFormat="1" ht="18" customHeight="1" x14ac:dyDescent="0.15">
      <c r="B106" s="365"/>
      <c r="C106" s="366"/>
      <c r="D106" s="366"/>
      <c r="E106" s="366"/>
      <c r="F106" s="366"/>
      <c r="G106" s="366"/>
      <c r="H106" s="366"/>
      <c r="I106" s="367"/>
      <c r="J106" s="365"/>
      <c r="K106" s="366"/>
      <c r="L106" s="366"/>
      <c r="M106" s="366"/>
      <c r="N106" s="371"/>
      <c r="O106" s="195"/>
      <c r="P106" s="238" t="s">
        <v>61</v>
      </c>
      <c r="Q106" s="192"/>
      <c r="R106" s="238" t="s">
        <v>57</v>
      </c>
      <c r="S106" s="193"/>
      <c r="T106" s="373" t="s">
        <v>58</v>
      </c>
      <c r="U106" s="373"/>
      <c r="V106" s="386"/>
      <c r="W106" s="387"/>
      <c r="X106" s="387"/>
      <c r="Y106" s="34"/>
      <c r="Z106" s="332"/>
      <c r="AA106" s="333"/>
      <c r="AB106" s="333"/>
      <c r="AC106" s="34"/>
      <c r="AD106" s="332"/>
      <c r="AE106" s="333"/>
      <c r="AF106" s="333"/>
      <c r="AG106" s="334"/>
      <c r="AH106" s="353"/>
      <c r="AI106" s="354"/>
      <c r="AJ106" s="354"/>
      <c r="AK106" s="355"/>
      <c r="AL106" s="255"/>
      <c r="AM106" s="256"/>
      <c r="AN106" s="353"/>
      <c r="AO106" s="354"/>
      <c r="AP106" s="354"/>
      <c r="AQ106" s="354"/>
      <c r="AR106" s="354"/>
      <c r="AS106" s="319"/>
      <c r="AT106" s="28"/>
      <c r="AU106" s="28"/>
      <c r="AV106" s="26" t="str">
        <f>IF(OR(O106="",Q106=""),"", IF(O106&lt;20,DATE(O106+118,Q106,IF(S106="",1,S106)),DATE(O106+88,Q106,IF(S106="",1,S106))))</f>
        <v/>
      </c>
      <c r="AW106" s="27" t="e">
        <f>IF(AV106&lt;=#REF!,"昔",IF(AV106&lt;=#REF!,"上",IF(AV106&lt;=#REF!,"中","下")))</f>
        <v>#REF!</v>
      </c>
      <c r="AX106" s="110" t="e">
        <f>IF(AV106&lt;=#REF!,5,IF(AV106&lt;=#REF!,7,IF(AV106&lt;=#REF!,9,11)))</f>
        <v>#REF!</v>
      </c>
      <c r="AY106" s="163"/>
      <c r="AZ106" s="164"/>
      <c r="BA106" s="165">
        <f t="shared" ref="BA106" si="45">AN106</f>
        <v>0</v>
      </c>
      <c r="BB106" s="164"/>
      <c r="BC106" s="164"/>
      <c r="BD106" s="106"/>
      <c r="BE106" s="106"/>
      <c r="BL106" s="1"/>
      <c r="BM106" s="1"/>
      <c r="BO106" s="1" t="e">
        <f>IF(O106&lt;=VALUE(概算年度),O106+2018,O106+1988)</f>
        <v>#REF!</v>
      </c>
      <c r="BP106" s="1" t="e">
        <f>IF(BO106=2019,1)</f>
        <v>#REF!</v>
      </c>
      <c r="BQ106" s="4" t="e">
        <f>IF(BO106&lt;=2018,1)</f>
        <v>#REF!</v>
      </c>
      <c r="BR106" s="4" t="e">
        <f>IF(BO106&gt;=2020,1)</f>
        <v>#REF!</v>
      </c>
      <c r="BS106" s="4" t="e">
        <f>IF(AND(O106=31,Q106=1,O107=31),1,IF(AND(O106=31,Q106=2,O107=31),2,IF(AND(O106=31,Q106=3,O107=31),3,IF(AND(O106=31,Q106=4,O107=31),4,IF(AND(O106&gt;VALUE(概算年度),O106&lt;31,O107=31),5)))))</f>
        <v>#REF!</v>
      </c>
      <c r="BT106" s="4" t="b">
        <f>IF(OR(O106=31,O106=1),IF(AND(O107=1,OR(Q106=1,Q106=2,Q106=3,Q106=4,Q106=5)),1,IF(AND(O107=1,Q106=6),6,IF(AND(O107=1,Q106=7),7,IF(AND(O107=1,Q106=8),8,IF(AND(O107=1,Q106=9),9,IF(AND(O107=1,Q106=10),10,IF(AND(O107=1,Q106=11),11,IF(AND(O107=1,Q106=12),12)))))))),IF(O107=1,13))</f>
        <v>0</v>
      </c>
      <c r="BU106" s="4" t="e">
        <f>IF(AND(VALUE(概算年度)='報告書（事業主控）'!O106,VALUE(概算年度)='報告書（事業主控）'!O107),IF('報告書（事業主控）'!Q106=1,1,IF('報告書（事業主控）'!Q106=2,2,IF('報告書（事業主控）'!Q106=3,3))))</f>
        <v>#REF!</v>
      </c>
      <c r="BV106" s="4"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s="22" customFormat="1" ht="18" customHeight="1" x14ac:dyDescent="0.15">
      <c r="B107" s="368"/>
      <c r="C107" s="369"/>
      <c r="D107" s="369"/>
      <c r="E107" s="369"/>
      <c r="F107" s="369"/>
      <c r="G107" s="369"/>
      <c r="H107" s="369"/>
      <c r="I107" s="370"/>
      <c r="J107" s="368"/>
      <c r="K107" s="369"/>
      <c r="L107" s="369"/>
      <c r="M107" s="369"/>
      <c r="N107" s="372"/>
      <c r="O107" s="207"/>
      <c r="P107" s="239" t="s">
        <v>56</v>
      </c>
      <c r="Q107" s="208"/>
      <c r="R107" s="239" t="s">
        <v>57</v>
      </c>
      <c r="S107" s="194"/>
      <c r="T107" s="376" t="s">
        <v>60</v>
      </c>
      <c r="U107" s="376"/>
      <c r="V107" s="377"/>
      <c r="W107" s="378"/>
      <c r="X107" s="378"/>
      <c r="Y107" s="378"/>
      <c r="Z107" s="377"/>
      <c r="AA107" s="378"/>
      <c r="AB107" s="378"/>
      <c r="AC107" s="378"/>
      <c r="AD107" s="377"/>
      <c r="AE107" s="378"/>
      <c r="AF107" s="378"/>
      <c r="AG107" s="379"/>
      <c r="AH107" s="357">
        <f>V107+Z107-AD107</f>
        <v>0</v>
      </c>
      <c r="AI107" s="357"/>
      <c r="AJ107" s="357"/>
      <c r="AK107" s="358"/>
      <c r="AL107" s="380"/>
      <c r="AM107" s="381"/>
      <c r="AN107" s="382">
        <f>ROUNDDOWN(AH107*AL107/100,0)</f>
        <v>0</v>
      </c>
      <c r="AO107" s="383"/>
      <c r="AP107" s="383"/>
      <c r="AQ107" s="383"/>
      <c r="AR107" s="383"/>
      <c r="AS107" s="318"/>
      <c r="AT107" s="28"/>
      <c r="AU107" s="28"/>
      <c r="AV107" s="26"/>
      <c r="AW107" s="27"/>
      <c r="AX107" s="110"/>
      <c r="AY107" s="209">
        <f t="shared" ref="AY107" si="46">AH107</f>
        <v>0</v>
      </c>
      <c r="AZ107" s="120" t="e">
        <f>IF(AV106&lt;=#REF!,AH107,IF(AND(AV106&gt;=#REF!,AV106&lt;=#REF!),AH107*105/108,AH107))</f>
        <v>#REF!</v>
      </c>
      <c r="BA107" s="119"/>
      <c r="BB107" s="120">
        <f t="shared" ref="BB107" si="47">IF($AL107="賃金で算定",0,INT(AY107*$AL107/100))</f>
        <v>0</v>
      </c>
      <c r="BC107" s="120" t="e">
        <f>IF(AY107=AZ107,BB107,AZ107*$AL107/100)</f>
        <v>#REF!</v>
      </c>
      <c r="BD107" s="106"/>
      <c r="BE107" s="106"/>
      <c r="BL107" s="106" t="e">
        <f>IF(AY107=AZ107,0,1)</f>
        <v>#REF!</v>
      </c>
      <c r="BM107" s="106" t="e">
        <f>IF(BL107=1,AL107,"")</f>
        <v>#REF!</v>
      </c>
      <c r="BO107" s="1"/>
      <c r="BP107" s="1"/>
      <c r="BQ107" s="1"/>
      <c r="BR107" s="1"/>
      <c r="BS107" s="1"/>
      <c r="BT107" s="1"/>
      <c r="BU107" s="1"/>
      <c r="BV107" s="1"/>
    </row>
    <row r="108" spans="2:74" s="22" customFormat="1" ht="18" customHeight="1" x14ac:dyDescent="0.15">
      <c r="B108" s="365"/>
      <c r="C108" s="366"/>
      <c r="D108" s="366"/>
      <c r="E108" s="366"/>
      <c r="F108" s="366"/>
      <c r="G108" s="366"/>
      <c r="H108" s="366"/>
      <c r="I108" s="367"/>
      <c r="J108" s="365"/>
      <c r="K108" s="366"/>
      <c r="L108" s="366"/>
      <c r="M108" s="366"/>
      <c r="N108" s="371"/>
      <c r="O108" s="195"/>
      <c r="P108" s="238" t="s">
        <v>61</v>
      </c>
      <c r="Q108" s="192"/>
      <c r="R108" s="238" t="s">
        <v>57</v>
      </c>
      <c r="S108" s="193"/>
      <c r="T108" s="373" t="s">
        <v>58</v>
      </c>
      <c r="U108" s="373"/>
      <c r="V108" s="374"/>
      <c r="W108" s="375"/>
      <c r="X108" s="375"/>
      <c r="Y108" s="188"/>
      <c r="Z108" s="329"/>
      <c r="AA108" s="330"/>
      <c r="AB108" s="330"/>
      <c r="AC108" s="188"/>
      <c r="AD108" s="329"/>
      <c r="AE108" s="330"/>
      <c r="AF108" s="330"/>
      <c r="AG108" s="331"/>
      <c r="AH108" s="353"/>
      <c r="AI108" s="354"/>
      <c r="AJ108" s="354"/>
      <c r="AK108" s="355"/>
      <c r="AL108" s="255"/>
      <c r="AM108" s="256"/>
      <c r="AN108" s="384"/>
      <c r="AO108" s="385"/>
      <c r="AP108" s="385"/>
      <c r="AQ108" s="385"/>
      <c r="AR108" s="385"/>
      <c r="AS108" s="319"/>
      <c r="AT108" s="28"/>
      <c r="AU108" s="28"/>
      <c r="AV108" s="26" t="str">
        <f>IF(OR(O108="",Q108=""),"", IF(O108&lt;20,DATE(O108+118,Q108,IF(S108="",1,S108)),DATE(O108+88,Q108,IF(S108="",1,S108))))</f>
        <v/>
      </c>
      <c r="AW108" s="27" t="e">
        <f>IF(AV108&lt;=#REF!,"昔",IF(AV108&lt;=#REF!,"上",IF(AV108&lt;=#REF!,"中","下")))</f>
        <v>#REF!</v>
      </c>
      <c r="AX108" s="110" t="e">
        <f>IF(AV108&lt;=#REF!,5,IF(AV108&lt;=#REF!,7,IF(AV108&lt;=#REF!,9,11)))</f>
        <v>#REF!</v>
      </c>
      <c r="AY108" s="163"/>
      <c r="AZ108" s="164"/>
      <c r="BA108" s="165">
        <f t="shared" ref="BA108" si="48">AN108</f>
        <v>0</v>
      </c>
      <c r="BB108" s="164"/>
      <c r="BC108" s="164"/>
      <c r="BD108" s="106"/>
      <c r="BE108" s="106"/>
      <c r="BL108" s="1"/>
      <c r="BM108" s="1"/>
      <c r="BO108" s="1" t="e">
        <f>IF(O108&lt;=VALUE(概算年度),O108+2018,O108+1988)</f>
        <v>#REF!</v>
      </c>
      <c r="BP108" s="1" t="e">
        <f>IF(BO108=2019,1)</f>
        <v>#REF!</v>
      </c>
      <c r="BQ108" s="4" t="e">
        <f>IF(BO108&lt;=2018,1)</f>
        <v>#REF!</v>
      </c>
      <c r="BR108" s="4" t="e">
        <f>IF(BO108&gt;=2020,1)</f>
        <v>#REF!</v>
      </c>
      <c r="BS108" s="4" t="e">
        <f>IF(AND(O108=31,Q108=1,O109=31),1,IF(AND(O108=31,Q108=2,O109=31),2,IF(AND(O108=31,Q108=3,O109=31),3,IF(AND(O108=31,Q108=4,O109=31),4,IF(AND(O108&gt;VALUE(概算年度),O108&lt;31,O109=31),5)))))</f>
        <v>#REF!</v>
      </c>
      <c r="BT108" s="4" t="b">
        <f>IF(OR(O108=31,O108=1),IF(AND(O109=1,OR(Q108=1,Q108=2,Q108=3,Q108=4,Q108=5)),1,IF(AND(O109=1,Q108=6),6,IF(AND(O109=1,Q108=7),7,IF(AND(O109=1,Q108=8),8,IF(AND(O109=1,Q108=9),9,IF(AND(O109=1,Q108=10),10,IF(AND(O109=1,Q108=11),11,IF(AND(O109=1,Q108=12),12)))))))),IF(O109=1,13))</f>
        <v>0</v>
      </c>
      <c r="BU108" s="4" t="e">
        <f>IF(AND(VALUE(概算年度)='報告書（事業主控）'!O108,VALUE(概算年度)='報告書（事業主控）'!O109),IF('報告書（事業主控）'!Q108=1,1,IF('報告書（事業主控）'!Q108=2,2,IF('報告書（事業主控）'!Q108=3,3))))</f>
        <v>#REF!</v>
      </c>
      <c r="BV108" s="4"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s="22" customFormat="1" ht="18" customHeight="1" x14ac:dyDescent="0.15">
      <c r="B109" s="368"/>
      <c r="C109" s="369"/>
      <c r="D109" s="369"/>
      <c r="E109" s="369"/>
      <c r="F109" s="369"/>
      <c r="G109" s="369"/>
      <c r="H109" s="369"/>
      <c r="I109" s="370"/>
      <c r="J109" s="368"/>
      <c r="K109" s="369"/>
      <c r="L109" s="369"/>
      <c r="M109" s="369"/>
      <c r="N109" s="372"/>
      <c r="O109" s="207"/>
      <c r="P109" s="239" t="s">
        <v>56</v>
      </c>
      <c r="Q109" s="208"/>
      <c r="R109" s="239" t="s">
        <v>57</v>
      </c>
      <c r="S109" s="194"/>
      <c r="T109" s="376" t="s">
        <v>60</v>
      </c>
      <c r="U109" s="376"/>
      <c r="V109" s="377"/>
      <c r="W109" s="378"/>
      <c r="X109" s="378"/>
      <c r="Y109" s="378"/>
      <c r="Z109" s="377"/>
      <c r="AA109" s="378"/>
      <c r="AB109" s="378"/>
      <c r="AC109" s="378"/>
      <c r="AD109" s="377"/>
      <c r="AE109" s="378"/>
      <c r="AF109" s="378"/>
      <c r="AG109" s="379"/>
      <c r="AH109" s="357">
        <f>V109+Z109-AD109</f>
        <v>0</v>
      </c>
      <c r="AI109" s="357"/>
      <c r="AJ109" s="357"/>
      <c r="AK109" s="358"/>
      <c r="AL109" s="380"/>
      <c r="AM109" s="381"/>
      <c r="AN109" s="382">
        <f>ROUNDDOWN(AH109*AL109/100,0)</f>
        <v>0</v>
      </c>
      <c r="AO109" s="383"/>
      <c r="AP109" s="383"/>
      <c r="AQ109" s="383"/>
      <c r="AR109" s="383"/>
      <c r="AS109" s="318"/>
      <c r="AT109" s="28"/>
      <c r="AU109" s="28"/>
      <c r="AV109" s="26"/>
      <c r="AW109" s="27"/>
      <c r="AX109" s="110"/>
      <c r="AY109" s="209">
        <f t="shared" ref="AY109" si="49">AH109</f>
        <v>0</v>
      </c>
      <c r="AZ109" s="120" t="e">
        <f>IF(AV108&lt;=#REF!,AH109,IF(AND(AV108&gt;=#REF!,AV108&lt;=#REF!),AH109*105/108,AH109))</f>
        <v>#REF!</v>
      </c>
      <c r="BA109" s="119"/>
      <c r="BB109" s="120">
        <f t="shared" ref="BB109" si="50">IF($AL109="賃金で算定",0,INT(AY109*$AL109/100))</f>
        <v>0</v>
      </c>
      <c r="BC109" s="120" t="e">
        <f>IF(AY109=AZ109,BB109,AZ109*$AL109/100)</f>
        <v>#REF!</v>
      </c>
      <c r="BD109" s="106"/>
      <c r="BE109" s="106"/>
      <c r="BL109" s="106" t="e">
        <f>IF(AY109=AZ109,0,1)</f>
        <v>#REF!</v>
      </c>
      <c r="BM109" s="106" t="e">
        <f>IF(BL109=1,AL109,"")</f>
        <v>#REF!</v>
      </c>
      <c r="BO109" s="1"/>
      <c r="BP109" s="1"/>
      <c r="BQ109" s="1"/>
      <c r="BR109" s="1"/>
      <c r="BS109" s="1"/>
      <c r="BT109" s="1"/>
      <c r="BU109" s="1"/>
      <c r="BV109" s="1"/>
    </row>
    <row r="110" spans="2:74" s="22" customFormat="1" ht="18" customHeight="1" x14ac:dyDescent="0.15">
      <c r="B110" s="365"/>
      <c r="C110" s="366"/>
      <c r="D110" s="366"/>
      <c r="E110" s="366"/>
      <c r="F110" s="366"/>
      <c r="G110" s="366"/>
      <c r="H110" s="366"/>
      <c r="I110" s="367"/>
      <c r="J110" s="365"/>
      <c r="K110" s="366"/>
      <c r="L110" s="366"/>
      <c r="M110" s="366"/>
      <c r="N110" s="371"/>
      <c r="O110" s="195"/>
      <c r="P110" s="238" t="s">
        <v>61</v>
      </c>
      <c r="Q110" s="192"/>
      <c r="R110" s="238" t="s">
        <v>57</v>
      </c>
      <c r="S110" s="193"/>
      <c r="T110" s="373" t="s">
        <v>58</v>
      </c>
      <c r="U110" s="373"/>
      <c r="V110" s="374"/>
      <c r="W110" s="375"/>
      <c r="X110" s="375"/>
      <c r="Y110" s="188"/>
      <c r="Z110" s="329"/>
      <c r="AA110" s="330"/>
      <c r="AB110" s="330"/>
      <c r="AC110" s="188"/>
      <c r="AD110" s="329"/>
      <c r="AE110" s="330"/>
      <c r="AF110" s="330"/>
      <c r="AG110" s="331"/>
      <c r="AH110" s="353"/>
      <c r="AI110" s="354"/>
      <c r="AJ110" s="354"/>
      <c r="AK110" s="355"/>
      <c r="AL110" s="255"/>
      <c r="AM110" s="256"/>
      <c r="AN110" s="353"/>
      <c r="AO110" s="354"/>
      <c r="AP110" s="354"/>
      <c r="AQ110" s="354"/>
      <c r="AR110" s="354"/>
      <c r="AS110" s="319"/>
      <c r="AT110" s="28"/>
      <c r="AU110" s="28"/>
      <c r="AV110" s="26" t="str">
        <f>IF(OR(O110="",Q110=""),"", IF(O110&lt;20,DATE(O110+118,Q110,IF(S110="",1,S110)),DATE(O110+88,Q110,IF(S110="",1,S110))))</f>
        <v/>
      </c>
      <c r="AW110" s="27" t="e">
        <f>IF(AV110&lt;=#REF!,"昔",IF(AV110&lt;=#REF!,"上",IF(AV110&lt;=#REF!,"中","下")))</f>
        <v>#REF!</v>
      </c>
      <c r="AX110" s="110" t="e">
        <f>IF(AV110&lt;=#REF!,5,IF(AV110&lt;=#REF!,7,IF(AV110&lt;=#REF!,9,11)))</f>
        <v>#REF!</v>
      </c>
      <c r="AY110" s="163"/>
      <c r="AZ110" s="164"/>
      <c r="BA110" s="165">
        <f t="shared" ref="BA110" si="51">AN110</f>
        <v>0</v>
      </c>
      <c r="BB110" s="164"/>
      <c r="BC110" s="164"/>
      <c r="BD110" s="106"/>
      <c r="BE110" s="106"/>
      <c r="BL110" s="1"/>
      <c r="BM110" s="1"/>
      <c r="BO110" s="1" t="e">
        <f>IF(O110&lt;=VALUE(概算年度),O110+2018,O110+1988)</f>
        <v>#REF!</v>
      </c>
      <c r="BP110" s="1" t="e">
        <f>IF(BO110=2019,1)</f>
        <v>#REF!</v>
      </c>
      <c r="BQ110" s="4" t="e">
        <f>IF(BO110&lt;=2018,1)</f>
        <v>#REF!</v>
      </c>
      <c r="BR110" s="4" t="e">
        <f>IF(BO110&gt;=2020,1)</f>
        <v>#REF!</v>
      </c>
      <c r="BS110" s="4" t="e">
        <f>IF(AND(O110=31,Q110=1,O111=31),1,IF(AND(O110=31,Q110=2,O111=31),2,IF(AND(O110=31,Q110=3,O111=31),3,IF(AND(O110=31,Q110=4,O111=31),4,IF(AND(O110&gt;VALUE(概算年度),O110&lt;31,O111=31),5)))))</f>
        <v>#REF!</v>
      </c>
      <c r="BT110" s="4" t="b">
        <f>IF(OR(O110=31,O110=1),IF(AND(O111=1,OR(Q110=1,Q110=2,Q110=3,Q110=4,Q110=5)),1,IF(AND(O111=1,Q110=6),6,IF(AND(O111=1,Q110=7),7,IF(AND(O111=1,Q110=8),8,IF(AND(O111=1,Q110=9),9,IF(AND(O111=1,Q110=10),10,IF(AND(O111=1,Q110=11),11,IF(AND(O111=1,Q110=12),12)))))))),IF(O111=1,13))</f>
        <v>0</v>
      </c>
      <c r="BU110" s="4" t="e">
        <f>IF(AND(VALUE(概算年度)='報告書（事業主控）'!O110,VALUE(概算年度)='報告書（事業主控）'!O111),IF('報告書（事業主控）'!Q110=1,1,IF('報告書（事業主控）'!Q110=2,2,IF('報告書（事業主控）'!Q110=3,3))))</f>
        <v>#REF!</v>
      </c>
      <c r="BV110" s="4"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s="22" customFormat="1" ht="18" customHeight="1" x14ac:dyDescent="0.15">
      <c r="B111" s="368"/>
      <c r="C111" s="369"/>
      <c r="D111" s="369"/>
      <c r="E111" s="369"/>
      <c r="F111" s="369"/>
      <c r="G111" s="369"/>
      <c r="H111" s="369"/>
      <c r="I111" s="370"/>
      <c r="J111" s="368"/>
      <c r="K111" s="369"/>
      <c r="L111" s="369"/>
      <c r="M111" s="369"/>
      <c r="N111" s="372"/>
      <c r="O111" s="207"/>
      <c r="P111" s="239" t="s">
        <v>56</v>
      </c>
      <c r="Q111" s="208"/>
      <c r="R111" s="239" t="s">
        <v>57</v>
      </c>
      <c r="S111" s="194"/>
      <c r="T111" s="376" t="s">
        <v>60</v>
      </c>
      <c r="U111" s="376"/>
      <c r="V111" s="377"/>
      <c r="W111" s="378"/>
      <c r="X111" s="378"/>
      <c r="Y111" s="378"/>
      <c r="Z111" s="377"/>
      <c r="AA111" s="378"/>
      <c r="AB111" s="378"/>
      <c r="AC111" s="378"/>
      <c r="AD111" s="377"/>
      <c r="AE111" s="378"/>
      <c r="AF111" s="378"/>
      <c r="AG111" s="379"/>
      <c r="AH111" s="357">
        <f>V111+Z111-AD111</f>
        <v>0</v>
      </c>
      <c r="AI111" s="357"/>
      <c r="AJ111" s="357"/>
      <c r="AK111" s="358"/>
      <c r="AL111" s="380"/>
      <c r="AM111" s="381"/>
      <c r="AN111" s="382">
        <f>ROUNDDOWN(AH111*AL111/100,0)</f>
        <v>0</v>
      </c>
      <c r="AO111" s="383"/>
      <c r="AP111" s="383"/>
      <c r="AQ111" s="383"/>
      <c r="AR111" s="383"/>
      <c r="AS111" s="318"/>
      <c r="AT111" s="28"/>
      <c r="AU111" s="28"/>
      <c r="AV111" s="26"/>
      <c r="AW111" s="27"/>
      <c r="AX111" s="110"/>
      <c r="AY111" s="209">
        <f t="shared" ref="AY111" si="52">AH111</f>
        <v>0</v>
      </c>
      <c r="AZ111" s="120" t="e">
        <f>IF(AV110&lt;=#REF!,AH111,IF(AND(AV110&gt;=#REF!,AV110&lt;=#REF!),AH111*105/108,AH111))</f>
        <v>#REF!</v>
      </c>
      <c r="BA111" s="119"/>
      <c r="BB111" s="120">
        <f t="shared" ref="BB111" si="53">IF($AL111="賃金で算定",0,INT(AY111*$AL111/100))</f>
        <v>0</v>
      </c>
      <c r="BC111" s="120" t="e">
        <f>IF(AY111=AZ111,BB111,AZ111*$AL111/100)</f>
        <v>#REF!</v>
      </c>
      <c r="BD111" s="106"/>
      <c r="BE111" s="106"/>
      <c r="BL111" s="106" t="e">
        <f>IF(AY111=AZ111,0,1)</f>
        <v>#REF!</v>
      </c>
      <c r="BM111" s="106" t="e">
        <f>IF(BL111=1,AL111,"")</f>
        <v>#REF!</v>
      </c>
      <c r="BO111" s="1"/>
      <c r="BP111" s="1"/>
      <c r="BQ111" s="1"/>
      <c r="BR111" s="1"/>
      <c r="BS111" s="1"/>
      <c r="BT111" s="1"/>
      <c r="BU111" s="1"/>
      <c r="BV111" s="1"/>
    </row>
    <row r="112" spans="2:74" s="22" customFormat="1" ht="18" customHeight="1" x14ac:dyDescent="0.15">
      <c r="B112" s="365"/>
      <c r="C112" s="366"/>
      <c r="D112" s="366"/>
      <c r="E112" s="366"/>
      <c r="F112" s="366"/>
      <c r="G112" s="366"/>
      <c r="H112" s="366"/>
      <c r="I112" s="367"/>
      <c r="J112" s="365"/>
      <c r="K112" s="366"/>
      <c r="L112" s="366"/>
      <c r="M112" s="366"/>
      <c r="N112" s="371"/>
      <c r="O112" s="195"/>
      <c r="P112" s="238" t="s">
        <v>61</v>
      </c>
      <c r="Q112" s="192"/>
      <c r="R112" s="238" t="s">
        <v>57</v>
      </c>
      <c r="S112" s="193"/>
      <c r="T112" s="373" t="s">
        <v>58</v>
      </c>
      <c r="U112" s="373"/>
      <c r="V112" s="374"/>
      <c r="W112" s="375"/>
      <c r="X112" s="375"/>
      <c r="Y112" s="188"/>
      <c r="Z112" s="329"/>
      <c r="AA112" s="330"/>
      <c r="AB112" s="330"/>
      <c r="AC112" s="188"/>
      <c r="AD112" s="329"/>
      <c r="AE112" s="330"/>
      <c r="AF112" s="330"/>
      <c r="AG112" s="331"/>
      <c r="AH112" s="353"/>
      <c r="AI112" s="354"/>
      <c r="AJ112" s="354"/>
      <c r="AK112" s="355"/>
      <c r="AL112" s="255"/>
      <c r="AM112" s="256"/>
      <c r="AN112" s="353"/>
      <c r="AO112" s="354"/>
      <c r="AP112" s="354"/>
      <c r="AQ112" s="354"/>
      <c r="AR112" s="354"/>
      <c r="AS112" s="319"/>
      <c r="AT112" s="28"/>
      <c r="AU112" s="28"/>
      <c r="AV112" s="26" t="str">
        <f>IF(OR(O112="",Q112=""),"", IF(O112&lt;20,DATE(O112+118,Q112,IF(S112="",1,S112)),DATE(O112+88,Q112,IF(S112="",1,S112))))</f>
        <v/>
      </c>
      <c r="AW112" s="27" t="e">
        <f>IF(AV112&lt;=#REF!,"昔",IF(AV112&lt;=#REF!,"上",IF(AV112&lt;=#REF!,"中","下")))</f>
        <v>#REF!</v>
      </c>
      <c r="AX112" s="110" t="e">
        <f>IF(AV112&lt;=#REF!,5,IF(AV112&lt;=#REF!,7,IF(AV112&lt;=#REF!,9,11)))</f>
        <v>#REF!</v>
      </c>
      <c r="AY112" s="163"/>
      <c r="AZ112" s="164"/>
      <c r="BA112" s="165">
        <f t="shared" ref="BA112" si="54">AN112</f>
        <v>0</v>
      </c>
      <c r="BB112" s="164"/>
      <c r="BC112" s="164"/>
      <c r="BD112" s="106"/>
      <c r="BE112" s="106"/>
      <c r="BL112" s="1"/>
      <c r="BM112" s="1"/>
      <c r="BO112" s="1" t="e">
        <f>IF(O112&lt;=VALUE(概算年度),O112+2018,O112+1988)</f>
        <v>#REF!</v>
      </c>
      <c r="BP112" s="1" t="e">
        <f>IF(BO112=2019,1)</f>
        <v>#REF!</v>
      </c>
      <c r="BQ112" s="4" t="e">
        <f>IF(BO112&lt;=2018,1)</f>
        <v>#REF!</v>
      </c>
      <c r="BR112" s="4" t="e">
        <f>IF(BO112&gt;=2020,1)</f>
        <v>#REF!</v>
      </c>
      <c r="BS112" s="4" t="e">
        <f>IF(AND(O112=31,Q112=1,O113=31),1,IF(AND(O112=31,Q112=2,O113=31),2,IF(AND(O112=31,Q112=3,O113=31),3,IF(AND(O112=31,Q112=4,O113=31),4,IF(AND(O112&gt;VALUE(概算年度),O112&lt;31,O113=31),5)))))</f>
        <v>#REF!</v>
      </c>
      <c r="BT112" s="4" t="b">
        <f>IF(OR(O112=31,O112=1),IF(AND(O113=1,OR(Q112=1,Q112=2,Q112=3,Q112=4,Q112=5)),1,IF(AND(O113=1,Q112=6),6,IF(AND(O113=1,Q112=7),7,IF(AND(O113=1,Q112=8),8,IF(AND(O113=1,Q112=9),9,IF(AND(O113=1,Q112=10),10,IF(AND(O113=1,Q112=11),11,IF(AND(O113=1,Q112=12),12)))))))),IF(O113=1,13))</f>
        <v>0</v>
      </c>
      <c r="BU112" s="4" t="e">
        <f>IF(AND(VALUE(概算年度)='報告書（事業主控）'!O112,VALUE(概算年度)='報告書（事業主控）'!O113),IF('報告書（事業主控）'!Q112=1,1,IF('報告書（事業主控）'!Q112=2,2,IF('報告書（事業主控）'!Q112=3,3))))</f>
        <v>#REF!</v>
      </c>
      <c r="BV112" s="4"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s="22" customFormat="1" ht="18" customHeight="1" x14ac:dyDescent="0.15">
      <c r="B113" s="368"/>
      <c r="C113" s="369"/>
      <c r="D113" s="369"/>
      <c r="E113" s="369"/>
      <c r="F113" s="369"/>
      <c r="G113" s="369"/>
      <c r="H113" s="369"/>
      <c r="I113" s="370"/>
      <c r="J113" s="368"/>
      <c r="K113" s="369"/>
      <c r="L113" s="369"/>
      <c r="M113" s="369"/>
      <c r="N113" s="372"/>
      <c r="O113" s="207"/>
      <c r="P113" s="239" t="s">
        <v>56</v>
      </c>
      <c r="Q113" s="208"/>
      <c r="R113" s="239" t="s">
        <v>57</v>
      </c>
      <c r="S113" s="194"/>
      <c r="T113" s="376" t="s">
        <v>60</v>
      </c>
      <c r="U113" s="376"/>
      <c r="V113" s="377"/>
      <c r="W113" s="378"/>
      <c r="X113" s="378"/>
      <c r="Y113" s="378"/>
      <c r="Z113" s="377"/>
      <c r="AA113" s="378"/>
      <c r="AB113" s="378"/>
      <c r="AC113" s="378"/>
      <c r="AD113" s="377"/>
      <c r="AE113" s="378"/>
      <c r="AF113" s="378"/>
      <c r="AG113" s="379"/>
      <c r="AH113" s="357">
        <f>V113+Z113-AD113</f>
        <v>0</v>
      </c>
      <c r="AI113" s="357"/>
      <c r="AJ113" s="357"/>
      <c r="AK113" s="358"/>
      <c r="AL113" s="380"/>
      <c r="AM113" s="381"/>
      <c r="AN113" s="382">
        <f>ROUNDDOWN(AH113*AL113/100,0)</f>
        <v>0</v>
      </c>
      <c r="AO113" s="383"/>
      <c r="AP113" s="383"/>
      <c r="AQ113" s="383"/>
      <c r="AR113" s="383"/>
      <c r="AS113" s="318"/>
      <c r="AT113" s="28"/>
      <c r="AU113" s="28"/>
      <c r="AV113" s="26"/>
      <c r="AW113" s="27"/>
      <c r="AX113" s="110"/>
      <c r="AY113" s="209">
        <f t="shared" ref="AY113" si="55">AH113</f>
        <v>0</v>
      </c>
      <c r="AZ113" s="120" t="e">
        <f>IF(AV112&lt;=#REF!,AH113,IF(AND(AV112&gt;=#REF!,AV112&lt;=#REF!),AH113*105/108,AH113))</f>
        <v>#REF!</v>
      </c>
      <c r="BA113" s="119"/>
      <c r="BB113" s="120">
        <f t="shared" ref="BB113" si="56">IF($AL113="賃金で算定",0,INT(AY113*$AL113/100))</f>
        <v>0</v>
      </c>
      <c r="BC113" s="120" t="e">
        <f>IF(AY113=AZ113,BB113,AZ113*$AL113/100)</f>
        <v>#REF!</v>
      </c>
      <c r="BD113" s="106"/>
      <c r="BE113" s="106"/>
      <c r="BL113" s="106" t="e">
        <f>IF(AY113=AZ113,0,1)</f>
        <v>#REF!</v>
      </c>
      <c r="BM113" s="106" t="e">
        <f>IF(BL113=1,AL113,"")</f>
        <v>#REF!</v>
      </c>
      <c r="BO113" s="1"/>
      <c r="BP113" s="1"/>
      <c r="BQ113" s="1"/>
      <c r="BR113" s="1"/>
      <c r="BS113" s="1"/>
      <c r="BT113" s="1"/>
      <c r="BU113" s="1"/>
      <c r="BV113" s="1"/>
    </row>
    <row r="114" spans="2:74" s="22" customFormat="1" ht="18" customHeight="1" x14ac:dyDescent="0.15">
      <c r="B114" s="365"/>
      <c r="C114" s="366"/>
      <c r="D114" s="366"/>
      <c r="E114" s="366"/>
      <c r="F114" s="366"/>
      <c r="G114" s="366"/>
      <c r="H114" s="366"/>
      <c r="I114" s="367"/>
      <c r="J114" s="365"/>
      <c r="K114" s="366"/>
      <c r="L114" s="366"/>
      <c r="M114" s="366"/>
      <c r="N114" s="371"/>
      <c r="O114" s="195"/>
      <c r="P114" s="238" t="s">
        <v>61</v>
      </c>
      <c r="Q114" s="192"/>
      <c r="R114" s="238" t="s">
        <v>57</v>
      </c>
      <c r="S114" s="193"/>
      <c r="T114" s="373" t="s">
        <v>58</v>
      </c>
      <c r="U114" s="373"/>
      <c r="V114" s="374"/>
      <c r="W114" s="375"/>
      <c r="X114" s="375"/>
      <c r="Y114" s="188"/>
      <c r="Z114" s="329"/>
      <c r="AA114" s="330"/>
      <c r="AB114" s="330"/>
      <c r="AC114" s="188"/>
      <c r="AD114" s="329"/>
      <c r="AE114" s="330"/>
      <c r="AF114" s="330"/>
      <c r="AG114" s="331"/>
      <c r="AH114" s="353"/>
      <c r="AI114" s="354"/>
      <c r="AJ114" s="354"/>
      <c r="AK114" s="355"/>
      <c r="AL114" s="255"/>
      <c r="AM114" s="256"/>
      <c r="AN114" s="353"/>
      <c r="AO114" s="354"/>
      <c r="AP114" s="354"/>
      <c r="AQ114" s="354"/>
      <c r="AR114" s="354"/>
      <c r="AS114" s="319"/>
      <c r="AT114" s="28"/>
      <c r="AU114" s="28"/>
      <c r="AV114" s="26" t="str">
        <f>IF(OR(O114="",Q114=""),"", IF(O114&lt;20,DATE(O114+118,Q114,IF(S114="",1,S114)),DATE(O114+88,Q114,IF(S114="",1,S114))))</f>
        <v/>
      </c>
      <c r="AW114" s="27" t="e">
        <f>IF(AV114&lt;=#REF!,"昔",IF(AV114&lt;=#REF!,"上",IF(AV114&lt;=#REF!,"中","下")))</f>
        <v>#REF!</v>
      </c>
      <c r="AX114" s="110" t="e">
        <f>IF(AV114&lt;=#REF!,5,IF(AV114&lt;=#REF!,7,IF(AV114&lt;=#REF!,9,11)))</f>
        <v>#REF!</v>
      </c>
      <c r="AY114" s="163"/>
      <c r="AZ114" s="164"/>
      <c r="BA114" s="165">
        <f t="shared" ref="BA114" si="57">AN114</f>
        <v>0</v>
      </c>
      <c r="BB114" s="164"/>
      <c r="BC114" s="164"/>
      <c r="BD114" s="106"/>
      <c r="BE114" s="106"/>
      <c r="BL114" s="1"/>
      <c r="BM114" s="1"/>
      <c r="BO114" s="1" t="e">
        <f>IF(O114&lt;=VALUE(概算年度),O114+2018,O114+1988)</f>
        <v>#REF!</v>
      </c>
      <c r="BP114" s="1" t="e">
        <f>IF(BO114=2019,1)</f>
        <v>#REF!</v>
      </c>
      <c r="BQ114" s="4" t="e">
        <f>IF(BO114&lt;=2018,1)</f>
        <v>#REF!</v>
      </c>
      <c r="BR114" s="4" t="e">
        <f>IF(BO114&gt;=2020,1)</f>
        <v>#REF!</v>
      </c>
      <c r="BS114" s="4" t="e">
        <f>IF(AND(O114=31,Q114=1,O115=31),1,IF(AND(O114=31,Q114=2,O115=31),2,IF(AND(O114=31,Q114=3,O115=31),3,IF(AND(O114=31,Q114=4,O115=31),4,IF(AND(O114&gt;VALUE(概算年度),O114&lt;31,O115=31),5)))))</f>
        <v>#REF!</v>
      </c>
      <c r="BT114" s="4" t="b">
        <f>IF(OR(O114=31,O114=1),IF(AND(O115=1,OR(Q114=1,Q114=2,Q114=3,Q114=4,Q114=5)),1,IF(AND(O115=1,Q114=6),6,IF(AND(O115=1,Q114=7),7,IF(AND(O115=1,Q114=8),8,IF(AND(O115=1,Q114=9),9,IF(AND(O115=1,Q114=10),10,IF(AND(O115=1,Q114=11),11,IF(AND(O115=1,Q114=12),12)))))))),IF(O115=1,13))</f>
        <v>0</v>
      </c>
      <c r="BU114" s="4" t="e">
        <f>IF(AND(VALUE(概算年度)='報告書（事業主控）'!O114,VALUE(概算年度)='報告書（事業主控）'!O115),IF('報告書（事業主控）'!Q114=1,1,IF('報告書（事業主控）'!Q114=2,2,IF('報告書（事業主控）'!Q114=3,3))))</f>
        <v>#REF!</v>
      </c>
      <c r="BV114" s="4"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s="22" customFormat="1" ht="18" customHeight="1" x14ac:dyDescent="0.15">
      <c r="B115" s="368"/>
      <c r="C115" s="369"/>
      <c r="D115" s="369"/>
      <c r="E115" s="369"/>
      <c r="F115" s="369"/>
      <c r="G115" s="369"/>
      <c r="H115" s="369"/>
      <c r="I115" s="370"/>
      <c r="J115" s="368"/>
      <c r="K115" s="369"/>
      <c r="L115" s="369"/>
      <c r="M115" s="369"/>
      <c r="N115" s="372"/>
      <c r="O115" s="207"/>
      <c r="P115" s="239" t="s">
        <v>56</v>
      </c>
      <c r="Q115" s="208"/>
      <c r="R115" s="239" t="s">
        <v>57</v>
      </c>
      <c r="S115" s="194"/>
      <c r="T115" s="376" t="s">
        <v>60</v>
      </c>
      <c r="U115" s="376"/>
      <c r="V115" s="377"/>
      <c r="W115" s="378"/>
      <c r="X115" s="378"/>
      <c r="Y115" s="378"/>
      <c r="Z115" s="377"/>
      <c r="AA115" s="378"/>
      <c r="AB115" s="378"/>
      <c r="AC115" s="378"/>
      <c r="AD115" s="377"/>
      <c r="AE115" s="378"/>
      <c r="AF115" s="378"/>
      <c r="AG115" s="379"/>
      <c r="AH115" s="357">
        <f>V115+Z115-AD115</f>
        <v>0</v>
      </c>
      <c r="AI115" s="357"/>
      <c r="AJ115" s="357"/>
      <c r="AK115" s="358"/>
      <c r="AL115" s="380"/>
      <c r="AM115" s="381"/>
      <c r="AN115" s="382">
        <f>ROUNDDOWN(AH115*AL115/100,0)</f>
        <v>0</v>
      </c>
      <c r="AO115" s="383"/>
      <c r="AP115" s="383"/>
      <c r="AQ115" s="383"/>
      <c r="AR115" s="383"/>
      <c r="AS115" s="318"/>
      <c r="AT115" s="28"/>
      <c r="AU115" s="28"/>
      <c r="AV115" s="26"/>
      <c r="AW115" s="27"/>
      <c r="AX115" s="110"/>
      <c r="AY115" s="209">
        <f t="shared" ref="AY115" si="58">AH115</f>
        <v>0</v>
      </c>
      <c r="AZ115" s="120" t="e">
        <f>IF(AV114&lt;=#REF!,AH115,IF(AND(AV114&gt;=#REF!,AV114&lt;=#REF!),AH115*105/108,AH115))</f>
        <v>#REF!</v>
      </c>
      <c r="BA115" s="119"/>
      <c r="BB115" s="120">
        <f t="shared" ref="BB115" si="59">IF($AL115="賃金で算定",0,INT(AY115*$AL115/100))</f>
        <v>0</v>
      </c>
      <c r="BC115" s="120" t="e">
        <f>IF(AY115=AZ115,BB115,AZ115*$AL115/100)</f>
        <v>#REF!</v>
      </c>
      <c r="BD115" s="106"/>
      <c r="BE115" s="106"/>
      <c r="BL115" s="106" t="e">
        <f>IF(AY115=AZ115,0,1)</f>
        <v>#REF!</v>
      </c>
      <c r="BM115" s="106" t="e">
        <f>IF(BL115=1,AL115,"")</f>
        <v>#REF!</v>
      </c>
      <c r="BO115" s="1"/>
      <c r="BP115" s="1"/>
      <c r="BQ115" s="1"/>
      <c r="BR115" s="1"/>
      <c r="BS115" s="1"/>
      <c r="BT115" s="1"/>
      <c r="BU115" s="1"/>
      <c r="BV115" s="1"/>
    </row>
    <row r="116" spans="2:74" s="22" customFormat="1" ht="18" customHeight="1" x14ac:dyDescent="0.15">
      <c r="B116" s="365"/>
      <c r="C116" s="366"/>
      <c r="D116" s="366"/>
      <c r="E116" s="366"/>
      <c r="F116" s="366"/>
      <c r="G116" s="366"/>
      <c r="H116" s="366"/>
      <c r="I116" s="367"/>
      <c r="J116" s="365"/>
      <c r="K116" s="366"/>
      <c r="L116" s="366"/>
      <c r="M116" s="366"/>
      <c r="N116" s="371"/>
      <c r="O116" s="195"/>
      <c r="P116" s="238" t="s">
        <v>61</v>
      </c>
      <c r="Q116" s="192"/>
      <c r="R116" s="238" t="s">
        <v>57</v>
      </c>
      <c r="S116" s="193"/>
      <c r="T116" s="373" t="s">
        <v>58</v>
      </c>
      <c r="U116" s="373"/>
      <c r="V116" s="374"/>
      <c r="W116" s="375"/>
      <c r="X116" s="375"/>
      <c r="Y116" s="188"/>
      <c r="Z116" s="329"/>
      <c r="AA116" s="330"/>
      <c r="AB116" s="330"/>
      <c r="AC116" s="188"/>
      <c r="AD116" s="329"/>
      <c r="AE116" s="330"/>
      <c r="AF116" s="330"/>
      <c r="AG116" s="331"/>
      <c r="AH116" s="353"/>
      <c r="AI116" s="354"/>
      <c r="AJ116" s="354"/>
      <c r="AK116" s="355"/>
      <c r="AL116" s="255"/>
      <c r="AM116" s="256"/>
      <c r="AN116" s="353"/>
      <c r="AO116" s="354"/>
      <c r="AP116" s="354"/>
      <c r="AQ116" s="354"/>
      <c r="AR116" s="354"/>
      <c r="AS116" s="319"/>
      <c r="AT116" s="28"/>
      <c r="AU116" s="28"/>
      <c r="AV116" s="26" t="str">
        <f>IF(OR(O116="",Q116=""),"", IF(O116&lt;20,DATE(O116+118,Q116,IF(S116="",1,S116)),DATE(O116+88,Q116,IF(S116="",1,S116))))</f>
        <v/>
      </c>
      <c r="AW116" s="27" t="e">
        <f>IF(AV116&lt;=#REF!,"昔",IF(AV116&lt;=#REF!,"上",IF(AV116&lt;=#REF!,"中","下")))</f>
        <v>#REF!</v>
      </c>
      <c r="AX116" s="110" t="e">
        <f>IF(AV116&lt;=#REF!,5,IF(AV116&lt;=#REF!,7,IF(AV116&lt;=#REF!,9,11)))</f>
        <v>#REF!</v>
      </c>
      <c r="AY116" s="163"/>
      <c r="AZ116" s="164"/>
      <c r="BA116" s="165">
        <f t="shared" ref="BA116" si="60">AN116</f>
        <v>0</v>
      </c>
      <c r="BB116" s="164"/>
      <c r="BC116" s="164"/>
      <c r="BD116" s="106"/>
      <c r="BE116" s="106"/>
      <c r="BL116" s="1"/>
      <c r="BM116" s="1"/>
      <c r="BO116" s="1" t="e">
        <f>IF(O116&lt;=VALUE(概算年度),O116+2018,O116+1988)</f>
        <v>#REF!</v>
      </c>
      <c r="BP116" s="1" t="e">
        <f>IF(BO116=2019,1)</f>
        <v>#REF!</v>
      </c>
      <c r="BQ116" s="4" t="e">
        <f>IF(BO116&lt;=2018,1)</f>
        <v>#REF!</v>
      </c>
      <c r="BR116" s="4" t="e">
        <f>IF(BO116&gt;=2020,1)</f>
        <v>#REF!</v>
      </c>
      <c r="BS116" s="4" t="e">
        <f>IF(AND(O116=31,Q116=1,O117=31),1,IF(AND(O116=31,Q116=2,O117=31),2,IF(AND(O116=31,Q116=3,O117=31),3,IF(AND(O116=31,Q116=4,O117=31),4,IF(AND(O116&gt;VALUE(概算年度),O116&lt;31,O117=31),5)))))</f>
        <v>#REF!</v>
      </c>
      <c r="BT116" s="4" t="b">
        <f>IF(OR(O116=31,O116=1),IF(AND(O117=1,OR(Q116=1,Q116=2,Q116=3,Q116=4,Q116=5)),1,IF(AND(O117=1,Q116=6),6,IF(AND(O117=1,Q116=7),7,IF(AND(O117=1,Q116=8),8,IF(AND(O117=1,Q116=9),9,IF(AND(O117=1,Q116=10),10,IF(AND(O117=1,Q116=11),11,IF(AND(O117=1,Q116=12),12)))))))),IF(O117=1,13))</f>
        <v>0</v>
      </c>
      <c r="BU116" s="4" t="e">
        <f>IF(AND(VALUE(概算年度)='報告書（事業主控）'!O116,VALUE(概算年度)='報告書（事業主控）'!O117),IF('報告書（事業主控）'!Q116=1,1,IF('報告書（事業主控）'!Q116=2,2,IF('報告書（事業主控）'!Q116=3,3))))</f>
        <v>#REF!</v>
      </c>
      <c r="BV116" s="4"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s="22" customFormat="1" ht="18" customHeight="1" x14ac:dyDescent="0.15">
      <c r="B117" s="368"/>
      <c r="C117" s="369"/>
      <c r="D117" s="369"/>
      <c r="E117" s="369"/>
      <c r="F117" s="369"/>
      <c r="G117" s="369"/>
      <c r="H117" s="369"/>
      <c r="I117" s="370"/>
      <c r="J117" s="368"/>
      <c r="K117" s="369"/>
      <c r="L117" s="369"/>
      <c r="M117" s="369"/>
      <c r="N117" s="372"/>
      <c r="O117" s="207"/>
      <c r="P117" s="239" t="s">
        <v>56</v>
      </c>
      <c r="Q117" s="208"/>
      <c r="R117" s="239" t="s">
        <v>57</v>
      </c>
      <c r="S117" s="194"/>
      <c r="T117" s="376" t="s">
        <v>60</v>
      </c>
      <c r="U117" s="376"/>
      <c r="V117" s="377"/>
      <c r="W117" s="378"/>
      <c r="X117" s="378"/>
      <c r="Y117" s="378"/>
      <c r="Z117" s="377"/>
      <c r="AA117" s="378"/>
      <c r="AB117" s="378"/>
      <c r="AC117" s="378"/>
      <c r="AD117" s="377"/>
      <c r="AE117" s="378"/>
      <c r="AF117" s="378"/>
      <c r="AG117" s="379"/>
      <c r="AH117" s="357">
        <f>V117+Z117-AD117</f>
        <v>0</v>
      </c>
      <c r="AI117" s="357"/>
      <c r="AJ117" s="357"/>
      <c r="AK117" s="358"/>
      <c r="AL117" s="380"/>
      <c r="AM117" s="381"/>
      <c r="AN117" s="382">
        <f>ROUNDDOWN(AH117*AL117/100,0)</f>
        <v>0</v>
      </c>
      <c r="AO117" s="383"/>
      <c r="AP117" s="383"/>
      <c r="AQ117" s="383"/>
      <c r="AR117" s="383"/>
      <c r="AS117" s="318"/>
      <c r="AT117" s="28"/>
      <c r="AU117" s="28"/>
      <c r="AV117" s="26"/>
      <c r="AW117" s="27"/>
      <c r="AX117" s="110"/>
      <c r="AY117" s="209">
        <f t="shared" ref="AY117" si="61">AH117</f>
        <v>0</v>
      </c>
      <c r="AZ117" s="120" t="e">
        <f>IF(AV116&lt;=#REF!,AH117,IF(AND(AV116&gt;=#REF!,AV116&lt;=#REF!),AH117*105/108,AH117))</f>
        <v>#REF!</v>
      </c>
      <c r="BA117" s="119"/>
      <c r="BB117" s="120">
        <f t="shared" ref="BB117" si="62">IF($AL117="賃金で算定",0,INT(AY117*$AL117/100))</f>
        <v>0</v>
      </c>
      <c r="BC117" s="120" t="e">
        <f>IF(AY117=AZ117,BB117,AZ117*$AL117/100)</f>
        <v>#REF!</v>
      </c>
      <c r="BD117" s="106"/>
      <c r="BE117" s="106"/>
      <c r="BL117" s="106" t="e">
        <f>IF(AY117=AZ117,0,1)</f>
        <v>#REF!</v>
      </c>
      <c r="BM117" s="106" t="e">
        <f>IF(BL117=1,AL117,"")</f>
        <v>#REF!</v>
      </c>
      <c r="BV117" s="1"/>
    </row>
    <row r="118" spans="2:74" s="22" customFormat="1" ht="18" customHeight="1" x14ac:dyDescent="0.15">
      <c r="B118" s="335" t="s">
        <v>62</v>
      </c>
      <c r="C118" s="336"/>
      <c r="D118" s="336"/>
      <c r="E118" s="337"/>
      <c r="F118" s="344"/>
      <c r="G118" s="345"/>
      <c r="H118" s="345"/>
      <c r="I118" s="345"/>
      <c r="J118" s="345"/>
      <c r="K118" s="345"/>
      <c r="L118" s="345"/>
      <c r="M118" s="345"/>
      <c r="N118" s="346"/>
      <c r="O118" s="335" t="s">
        <v>63</v>
      </c>
      <c r="P118" s="336"/>
      <c r="Q118" s="336"/>
      <c r="R118" s="336"/>
      <c r="S118" s="336"/>
      <c r="T118" s="336"/>
      <c r="U118" s="337"/>
      <c r="V118" s="353"/>
      <c r="W118" s="354"/>
      <c r="X118" s="354"/>
      <c r="Y118" s="355"/>
      <c r="Z118" s="362"/>
      <c r="AA118" s="363"/>
      <c r="AB118" s="363"/>
      <c r="AC118" s="364"/>
      <c r="AD118" s="362"/>
      <c r="AE118" s="363"/>
      <c r="AF118" s="363"/>
      <c r="AG118" s="364"/>
      <c r="AH118" s="353"/>
      <c r="AI118" s="354"/>
      <c r="AJ118" s="354"/>
      <c r="AK118" s="355"/>
      <c r="AL118" s="305"/>
      <c r="AM118" s="308"/>
      <c r="AN118" s="353"/>
      <c r="AO118" s="354"/>
      <c r="AP118" s="354"/>
      <c r="AQ118" s="354"/>
      <c r="AR118" s="354"/>
      <c r="AS118" s="258"/>
      <c r="AT118" s="28"/>
      <c r="AU118" s="28"/>
      <c r="AW118" s="27"/>
      <c r="AX118" s="110"/>
      <c r="AY118" s="163"/>
      <c r="AZ118" s="173"/>
      <c r="BA118" s="174">
        <f>BA100+BA102+BA104+BA106+BA108+BA110+BA112+BA114+BA116</f>
        <v>0</v>
      </c>
      <c r="BB118" s="175">
        <f>BB101+BB103+BB105+BB107+BB109+BB111+BB113+BB115+BB117</f>
        <v>0</v>
      </c>
      <c r="BC118" s="175">
        <f>SUMIF(BL101:BL117,0,BC101:BC117)+ROUNDDOWN(ROUNDDOWN(BL118*105/108,0)*BM118/100,0)</f>
        <v>0</v>
      </c>
      <c r="BD118" s="106"/>
      <c r="BE118" s="106"/>
      <c r="BL118" s="106">
        <f>SUMIF(BL101:BL117,1,AH101:AK117)</f>
        <v>0</v>
      </c>
      <c r="BM118" s="106">
        <f>IF(COUNT(BM101:BM117)=0,0,SUM(BM101:BM117)/COUNT(BM101:BM117))</f>
        <v>0</v>
      </c>
      <c r="BV118" s="4"/>
    </row>
    <row r="119" spans="2:74" s="22" customFormat="1" ht="18" customHeight="1" x14ac:dyDescent="0.15">
      <c r="B119" s="338"/>
      <c r="C119" s="339"/>
      <c r="D119" s="339"/>
      <c r="E119" s="340"/>
      <c r="F119" s="347"/>
      <c r="G119" s="348"/>
      <c r="H119" s="348"/>
      <c r="I119" s="348"/>
      <c r="J119" s="348"/>
      <c r="K119" s="348"/>
      <c r="L119" s="348"/>
      <c r="M119" s="348"/>
      <c r="N119" s="349"/>
      <c r="O119" s="338"/>
      <c r="P119" s="339"/>
      <c r="Q119" s="339"/>
      <c r="R119" s="339"/>
      <c r="S119" s="339"/>
      <c r="T119" s="339"/>
      <c r="U119" s="340"/>
      <c r="V119" s="356">
        <f>V101+V103+V105+V107+V109+V111+V113+V115+V117</f>
        <v>0</v>
      </c>
      <c r="W119" s="357"/>
      <c r="X119" s="357"/>
      <c r="Y119" s="358"/>
      <c r="Z119" s="356">
        <f t="shared" ref="Z119" si="63">Z101+Z103+Z105+Z107+Z109+Z111+Z113+Z115+Z117</f>
        <v>0</v>
      </c>
      <c r="AA119" s="357"/>
      <c r="AB119" s="357"/>
      <c r="AC119" s="358"/>
      <c r="AD119" s="356">
        <f t="shared" ref="AD119" si="64">AD101+AD103+AD105+AD107+AD109+AD111+AD113+AD115+AD117</f>
        <v>0</v>
      </c>
      <c r="AE119" s="357"/>
      <c r="AF119" s="357"/>
      <c r="AG119" s="358"/>
      <c r="AH119" s="356">
        <f>AH101+AH103+AH105+AH107+AH109+AH111+AH113+AH115+AH117</f>
        <v>0</v>
      </c>
      <c r="AI119" s="357"/>
      <c r="AJ119" s="357"/>
      <c r="AK119" s="358"/>
      <c r="AL119" s="309"/>
      <c r="AM119" s="259"/>
      <c r="AN119" s="356">
        <f>SUM(AN101:AN118)</f>
        <v>0</v>
      </c>
      <c r="AO119" s="357"/>
      <c r="AP119" s="357"/>
      <c r="AQ119" s="357"/>
      <c r="AR119" s="357"/>
      <c r="AS119" s="259"/>
      <c r="AT119" s="28"/>
      <c r="AU119" s="28"/>
      <c r="AW119" s="27"/>
      <c r="AX119" s="110"/>
      <c r="AY119" s="176">
        <f>AY101+AY103+AY105+AY107+AY109+AY111+AY113+AY115+AY117</f>
        <v>0</v>
      </c>
      <c r="AZ119" s="177"/>
      <c r="BA119" s="177"/>
      <c r="BB119" s="178">
        <f>BB118</f>
        <v>0</v>
      </c>
      <c r="BC119" s="179"/>
      <c r="BD119" s="106"/>
      <c r="BE119" s="106"/>
    </row>
    <row r="120" spans="2:74" s="22" customFormat="1" ht="18" customHeight="1" x14ac:dyDescent="0.15">
      <c r="B120" s="341"/>
      <c r="C120" s="342"/>
      <c r="D120" s="342"/>
      <c r="E120" s="343"/>
      <c r="F120" s="350"/>
      <c r="G120" s="351"/>
      <c r="H120" s="351"/>
      <c r="I120" s="351"/>
      <c r="J120" s="351"/>
      <c r="K120" s="351"/>
      <c r="L120" s="351"/>
      <c r="M120" s="351"/>
      <c r="N120" s="352"/>
      <c r="O120" s="341"/>
      <c r="P120" s="342"/>
      <c r="Q120" s="342"/>
      <c r="R120" s="342"/>
      <c r="S120" s="342"/>
      <c r="T120" s="342"/>
      <c r="U120" s="343"/>
      <c r="V120" s="359"/>
      <c r="W120" s="360"/>
      <c r="X120" s="360"/>
      <c r="Y120" s="361"/>
      <c r="Z120" s="359"/>
      <c r="AA120" s="360"/>
      <c r="AB120" s="360"/>
      <c r="AC120" s="360"/>
      <c r="AD120" s="359"/>
      <c r="AE120" s="360"/>
      <c r="AF120" s="360"/>
      <c r="AG120" s="360"/>
      <c r="AH120" s="359"/>
      <c r="AI120" s="360"/>
      <c r="AJ120" s="360"/>
      <c r="AK120" s="361"/>
      <c r="AL120" s="311"/>
      <c r="AM120" s="312"/>
      <c r="AN120" s="359"/>
      <c r="AO120" s="360"/>
      <c r="AP120" s="360"/>
      <c r="AQ120" s="360"/>
      <c r="AR120" s="360"/>
      <c r="AS120" s="312"/>
      <c r="AT120" s="28"/>
      <c r="AU120" s="102"/>
      <c r="AW120" s="27"/>
      <c r="AX120" s="110"/>
      <c r="AY120" s="210"/>
      <c r="AZ120" s="122" t="e">
        <f>IF(AZ101+AZ103+AZ105+AZ107+AZ109+AZ111+AZ113+AZ115+AZ117=AY119,0,ROUNDDOWN(AZ101+AZ103+AZ105+AZ107+AZ109+AZ111+AZ113+AZ115+AZ117,0))</f>
        <v>#REF!</v>
      </c>
      <c r="BA120" s="121"/>
      <c r="BB120" s="121"/>
      <c r="BC120" s="122">
        <f>IF(BC118=BB119,0,BC118)</f>
        <v>0</v>
      </c>
      <c r="BD120" s="106"/>
      <c r="BE120" s="106"/>
    </row>
    <row r="121" spans="2:74" s="22" customFormat="1" ht="18" customHeight="1" x14ac:dyDescent="0.15">
      <c r="AD121" s="1"/>
      <c r="AE121" s="1"/>
      <c r="AF121" s="1"/>
      <c r="AG121" s="1"/>
      <c r="AH121" s="1"/>
      <c r="AI121" s="1"/>
      <c r="AJ121" s="1"/>
      <c r="AK121" s="1"/>
      <c r="AL121" s="1"/>
      <c r="AM121" s="1"/>
      <c r="AN121" s="502">
        <f>IF(AN118=0,0,AN118+IF(AN120=0,AN119,AN120))</f>
        <v>0</v>
      </c>
      <c r="AO121" s="502"/>
      <c r="AP121" s="502"/>
      <c r="AQ121" s="502"/>
      <c r="AR121" s="502"/>
      <c r="AS121" s="28"/>
      <c r="AT121" s="28"/>
      <c r="AU121" s="28"/>
      <c r="AW121" s="27"/>
      <c r="AX121" s="110"/>
      <c r="AY121" s="110"/>
      <c r="AZ121" s="110"/>
      <c r="BA121" s="110"/>
      <c r="BB121" s="110"/>
      <c r="BC121" s="110"/>
      <c r="BD121" s="106"/>
      <c r="BE121" s="106"/>
    </row>
  </sheetData>
  <sheetProtection sheet="1" selectLockedCells="1"/>
  <dataConsolidate/>
  <mergeCells count="493">
    <mergeCell ref="AN9:AO11"/>
    <mergeCell ref="AP9:AQ11"/>
    <mergeCell ref="AR9:AS11"/>
    <mergeCell ref="AM5:AP6"/>
    <mergeCell ref="AM89:AP90"/>
    <mergeCell ref="AN102:AR102"/>
    <mergeCell ref="AN121:AR12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94:T96"/>
    <mergeCell ref="U94:U96"/>
    <mergeCell ref="V94:V96"/>
    <mergeCell ref="W94:W96"/>
    <mergeCell ref="AC38:AH39"/>
    <mergeCell ref="AI38:AO39"/>
    <mergeCell ref="BB98:BC98"/>
    <mergeCell ref="AN99:AS99"/>
    <mergeCell ref="AR93:AS95"/>
    <mergeCell ref="U93:W93"/>
    <mergeCell ref="AL93:AM95"/>
    <mergeCell ref="AN93:AO95"/>
    <mergeCell ref="AM49:AP50"/>
    <mergeCell ref="BB58:BC58"/>
    <mergeCell ref="AN81:AR81"/>
    <mergeCell ref="B100:I101"/>
    <mergeCell ref="J100:N101"/>
    <mergeCell ref="T100:U100"/>
    <mergeCell ref="V100:X100"/>
    <mergeCell ref="AH100:AK100"/>
    <mergeCell ref="AN100:AR100"/>
    <mergeCell ref="T101:U101"/>
    <mergeCell ref="V101:Y101"/>
    <mergeCell ref="V98:Y99"/>
    <mergeCell ref="Z98:AC99"/>
    <mergeCell ref="AD98:AG99"/>
    <mergeCell ref="AH98:AK99"/>
    <mergeCell ref="AL98:AM99"/>
    <mergeCell ref="AN98:AS98"/>
    <mergeCell ref="AN101:AR101"/>
    <mergeCell ref="J94:J96"/>
    <mergeCell ref="K94:K96"/>
    <mergeCell ref="L94:L96"/>
    <mergeCell ref="M94:M96"/>
    <mergeCell ref="N94:N96"/>
    <mergeCell ref="O94:O96"/>
    <mergeCell ref="P94:P96"/>
    <mergeCell ref="Q94:Q96"/>
    <mergeCell ref="J93:K93"/>
    <mergeCell ref="M93:N93"/>
    <mergeCell ref="O93:T93"/>
    <mergeCell ref="R94:R96"/>
    <mergeCell ref="S94:S96"/>
    <mergeCell ref="B102:I103"/>
    <mergeCell ref="J102:N103"/>
    <mergeCell ref="T102:U102"/>
    <mergeCell ref="V102:X102"/>
    <mergeCell ref="AH102:AK102"/>
    <mergeCell ref="B97:I99"/>
    <mergeCell ref="J97:N99"/>
    <mergeCell ref="O97:U99"/>
    <mergeCell ref="AP93:AQ95"/>
    <mergeCell ref="Y97:AH97"/>
    <mergeCell ref="AL97:AM97"/>
    <mergeCell ref="AN97:AS97"/>
    <mergeCell ref="B93:I96"/>
    <mergeCell ref="T103:U103"/>
    <mergeCell ref="V103:Y103"/>
    <mergeCell ref="Z103:AC103"/>
    <mergeCell ref="AD103:AG103"/>
    <mergeCell ref="AH103:AK103"/>
    <mergeCell ref="AL103:AM103"/>
    <mergeCell ref="AN103:AR103"/>
    <mergeCell ref="Z101:AC101"/>
    <mergeCell ref="AD101:AG101"/>
    <mergeCell ref="AH101:AK101"/>
    <mergeCell ref="AL101:AM101"/>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V107:Y107"/>
    <mergeCell ref="Z107:AC107"/>
    <mergeCell ref="AD107:AG107"/>
    <mergeCell ref="AH107:AK107"/>
    <mergeCell ref="AL107:AM107"/>
    <mergeCell ref="AN107:AR107"/>
    <mergeCell ref="AH105:AK105"/>
    <mergeCell ref="AL105:AM105"/>
    <mergeCell ref="AN105:AR105"/>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11:Y111"/>
    <mergeCell ref="Z111:AC111"/>
    <mergeCell ref="AD111:AG111"/>
    <mergeCell ref="AH111:AK111"/>
    <mergeCell ref="AL111:AM111"/>
    <mergeCell ref="AN111:AR111"/>
    <mergeCell ref="AH109:AK109"/>
    <mergeCell ref="AL109:AM109"/>
    <mergeCell ref="AN109:AR109"/>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5:Y115"/>
    <mergeCell ref="Z115:AC115"/>
    <mergeCell ref="AD115:AG115"/>
    <mergeCell ref="AH115:AK115"/>
    <mergeCell ref="AL115:AM115"/>
    <mergeCell ref="AN115:AR115"/>
    <mergeCell ref="AH113:AK113"/>
    <mergeCell ref="AL113:AM113"/>
    <mergeCell ref="AN113:AR113"/>
    <mergeCell ref="AH117:AK117"/>
    <mergeCell ref="AL117:AM117"/>
    <mergeCell ref="AN117:AR117"/>
    <mergeCell ref="B116:I117"/>
    <mergeCell ref="J116:N117"/>
    <mergeCell ref="T116:U116"/>
    <mergeCell ref="V116:X116"/>
    <mergeCell ref="AH116:AK116"/>
    <mergeCell ref="AN116:AR116"/>
    <mergeCell ref="T117:U117"/>
    <mergeCell ref="V117:Y117"/>
    <mergeCell ref="Z117:AC117"/>
    <mergeCell ref="AD117:AG117"/>
    <mergeCell ref="AH120:AK120"/>
    <mergeCell ref="AN120:AR120"/>
    <mergeCell ref="B118:E120"/>
    <mergeCell ref="F118:N120"/>
    <mergeCell ref="O118:U120"/>
    <mergeCell ref="V118:Y118"/>
    <mergeCell ref="AH118:AK118"/>
    <mergeCell ref="AN118:AR118"/>
    <mergeCell ref="V119:Y119"/>
    <mergeCell ref="Z119:AC119"/>
    <mergeCell ref="AD119:AG119"/>
    <mergeCell ref="AH119:AK119"/>
    <mergeCell ref="AN119:AR119"/>
    <mergeCell ref="V120:Y120"/>
    <mergeCell ref="Z120:AC120"/>
    <mergeCell ref="AD120:AG120"/>
    <mergeCell ref="Z118:AC118"/>
    <mergeCell ref="AD118:AG118"/>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Z78:AC78"/>
    <mergeCell ref="AD78:AG78"/>
  </mergeCells>
  <phoneticPr fontId="30"/>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ignoredErrors>
    <ignoredError sqref="J54:W56" numberStoredAsText="1"/>
    <ignoredError sqref="AL5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1"/>
  <sheetViews>
    <sheetView showGridLines="0" showZeros="0" view="pageBreakPreview" zoomScale="85" zoomScaleNormal="75" zoomScaleSheetLayoutView="85" workbookViewId="0">
      <selection activeCell="AG40" sqref="AG40"/>
    </sheetView>
  </sheetViews>
  <sheetFormatPr defaultColWidth="0" defaultRowHeight="0" customHeight="1" zeroHeight="1" x14ac:dyDescent="0.15"/>
  <cols>
    <col min="1" max="1" width="1.5" style="35" customWidth="1"/>
    <col min="2" max="14" width="3.625" style="35" customWidth="1"/>
    <col min="15" max="18" width="3.125" style="35" customWidth="1"/>
    <col min="19" max="19" width="3" style="35" customWidth="1"/>
    <col min="20" max="24" width="3.125" style="35" customWidth="1"/>
    <col min="25" max="25" width="2.125" style="35" customWidth="1"/>
    <col min="26" max="28" width="3.125" style="35" customWidth="1"/>
    <col min="29" max="29" width="2.125" style="35" customWidth="1"/>
    <col min="30" max="32" width="3.125" style="35" customWidth="1"/>
    <col min="33" max="33" width="2.125" style="35" customWidth="1"/>
    <col min="34" max="36" width="3.125" style="35" customWidth="1"/>
    <col min="37" max="37" width="2.125" style="35" customWidth="1"/>
    <col min="38" max="43" width="3.125" style="35" customWidth="1"/>
    <col min="44" max="44" width="1.25" style="35" customWidth="1"/>
    <col min="45" max="45" width="2" style="35" customWidth="1"/>
    <col min="46" max="46" width="1.375" style="35" customWidth="1"/>
    <col min="47" max="16384" width="9" style="35" hidden="1"/>
  </cols>
  <sheetData>
    <row r="1" spans="1:45" ht="6" customHeight="1" x14ac:dyDescent="0.15"/>
    <row r="2" spans="1:45" ht="24" customHeight="1" x14ac:dyDescent="0.15">
      <c r="X2" s="36"/>
      <c r="Y2" s="36"/>
      <c r="Z2" s="37"/>
      <c r="AA2" s="37"/>
      <c r="AB2" s="37"/>
      <c r="AC2" s="37"/>
      <c r="AD2" s="37"/>
      <c r="AE2" s="37"/>
      <c r="AF2" s="37"/>
      <c r="AG2" s="37"/>
      <c r="AH2" s="37"/>
      <c r="AI2" s="37"/>
      <c r="AJ2" s="37"/>
      <c r="AK2" s="37"/>
      <c r="AL2" s="37"/>
      <c r="AM2" s="37"/>
      <c r="AN2" s="37"/>
      <c r="AO2" s="37"/>
      <c r="AP2" s="37"/>
      <c r="AQ2" s="37"/>
      <c r="AR2" s="37"/>
      <c r="AS2" s="37"/>
    </row>
    <row r="3" spans="1:45" ht="9" customHeight="1" x14ac:dyDescent="0.15">
      <c r="U3" s="43"/>
      <c r="V3" s="43"/>
      <c r="W3" s="43"/>
      <c r="X3" s="43"/>
      <c r="Y3" s="43"/>
      <c r="Z3" s="44"/>
      <c r="AA3" s="44"/>
      <c r="AB3" s="270"/>
      <c r="AC3" s="270"/>
      <c r="AD3" s="270"/>
      <c r="AE3" s="270"/>
      <c r="AF3" s="270"/>
      <c r="AG3" s="270"/>
      <c r="AH3" s="270"/>
      <c r="AI3" s="270"/>
      <c r="AJ3" s="270"/>
      <c r="AK3" s="270"/>
      <c r="AL3" s="270"/>
      <c r="AM3" s="270"/>
      <c r="AN3" s="270"/>
      <c r="AO3" s="270"/>
      <c r="AP3" s="270"/>
      <c r="AQ3" s="270"/>
      <c r="AR3" s="270"/>
      <c r="AS3" s="270"/>
    </row>
    <row r="4" spans="1:45" ht="17.25" customHeight="1" x14ac:dyDescent="0.2">
      <c r="B4" s="38" t="s">
        <v>1</v>
      </c>
      <c r="U4" s="45" t="s">
        <v>2</v>
      </c>
      <c r="V4" s="43"/>
      <c r="W4" s="43"/>
      <c r="X4" s="43"/>
      <c r="Y4" s="43"/>
      <c r="AC4" s="49"/>
    </row>
    <row r="5" spans="1:45" ht="13.15" customHeight="1" x14ac:dyDescent="0.15">
      <c r="M5" s="46"/>
      <c r="N5" s="800" t="s">
        <v>4</v>
      </c>
      <c r="O5" s="800"/>
      <c r="P5" s="800"/>
      <c r="Q5" s="800"/>
      <c r="R5" s="800"/>
      <c r="S5" s="800"/>
      <c r="T5" s="800"/>
      <c r="U5" s="800"/>
      <c r="V5" s="800"/>
      <c r="W5" s="800"/>
      <c r="X5" s="800"/>
      <c r="Y5" s="800"/>
      <c r="Z5" s="800"/>
      <c r="AA5" s="800"/>
      <c r="AB5" s="800"/>
      <c r="AC5" s="800"/>
      <c r="AD5" s="800"/>
      <c r="AE5" s="800"/>
      <c r="AF5" s="46"/>
      <c r="AM5" s="749" t="s">
        <v>86</v>
      </c>
      <c r="AN5" s="750"/>
      <c r="AO5" s="750"/>
      <c r="AP5" s="751"/>
    </row>
    <row r="6" spans="1:45" ht="13.15" customHeight="1" x14ac:dyDescent="0.15">
      <c r="M6" s="215"/>
      <c r="N6" s="801"/>
      <c r="O6" s="801"/>
      <c r="P6" s="801"/>
      <c r="Q6" s="801"/>
      <c r="R6" s="801"/>
      <c r="S6" s="801"/>
      <c r="T6" s="801"/>
      <c r="U6" s="801"/>
      <c r="V6" s="801"/>
      <c r="W6" s="801"/>
      <c r="X6" s="801"/>
      <c r="Y6" s="801"/>
      <c r="Z6" s="801"/>
      <c r="AA6" s="801"/>
      <c r="AB6" s="801"/>
      <c r="AC6" s="801"/>
      <c r="AD6" s="801"/>
      <c r="AE6" s="801"/>
      <c r="AF6" s="215"/>
      <c r="AM6" s="752"/>
      <c r="AN6" s="753"/>
      <c r="AO6" s="753"/>
      <c r="AP6" s="754"/>
    </row>
    <row r="7" spans="1:45" ht="12.75" customHeight="1" x14ac:dyDescent="0.15">
      <c r="AM7" s="134"/>
      <c r="AN7" s="134"/>
    </row>
    <row r="8" spans="1:45" ht="6" customHeight="1" x14ac:dyDescent="0.15"/>
    <row r="9" spans="1:45" ht="12" customHeight="1" x14ac:dyDescent="0.15">
      <c r="B9" s="711" t="s">
        <v>9</v>
      </c>
      <c r="C9" s="712"/>
      <c r="D9" s="712"/>
      <c r="E9" s="712"/>
      <c r="F9" s="712"/>
      <c r="G9" s="712"/>
      <c r="H9" s="712"/>
      <c r="I9" s="758"/>
      <c r="J9" s="671" t="s">
        <v>10</v>
      </c>
      <c r="K9" s="671"/>
      <c r="L9" s="269" t="s">
        <v>11</v>
      </c>
      <c r="M9" s="671" t="s">
        <v>12</v>
      </c>
      <c r="N9" s="671"/>
      <c r="O9" s="719" t="s">
        <v>13</v>
      </c>
      <c r="P9" s="671"/>
      <c r="Q9" s="671"/>
      <c r="R9" s="671"/>
      <c r="S9" s="671"/>
      <c r="T9" s="671"/>
      <c r="U9" s="671" t="s">
        <v>14</v>
      </c>
      <c r="V9" s="671"/>
      <c r="W9" s="671"/>
      <c r="X9" s="37"/>
      <c r="Y9" s="37"/>
      <c r="Z9" s="37"/>
      <c r="AA9" s="37"/>
      <c r="AB9" s="37"/>
      <c r="AC9" s="37"/>
      <c r="AD9" s="37"/>
      <c r="AE9" s="37"/>
      <c r="AF9" s="37"/>
      <c r="AG9" s="37"/>
      <c r="AH9" s="37"/>
      <c r="AI9" s="37"/>
      <c r="AJ9" s="37"/>
      <c r="AK9" s="37"/>
      <c r="AL9" s="742">
        <f>'報告書（事業主控）'!AL9</f>
        <v>0</v>
      </c>
      <c r="AM9" s="804"/>
      <c r="AN9" s="617" t="s">
        <v>15</v>
      </c>
      <c r="AO9" s="617"/>
      <c r="AP9" s="631">
        <f>'報告書（事業主控）'!AP9</f>
        <v>1</v>
      </c>
      <c r="AQ9" s="631"/>
      <c r="AR9" s="617" t="s">
        <v>16</v>
      </c>
      <c r="AS9" s="618"/>
    </row>
    <row r="10" spans="1:45" ht="13.9" customHeight="1" x14ac:dyDescent="0.15">
      <c r="B10" s="712"/>
      <c r="C10" s="712"/>
      <c r="D10" s="712"/>
      <c r="E10" s="712"/>
      <c r="F10" s="712"/>
      <c r="G10" s="712"/>
      <c r="H10" s="712"/>
      <c r="I10" s="758"/>
      <c r="J10" s="678" t="str">
        <f>'報告書（事業主控）'!J10</f>
        <v>1</v>
      </c>
      <c r="K10" s="759" t="str">
        <f>'報告書（事業主控）'!K10</f>
        <v>5</v>
      </c>
      <c r="L10" s="678" t="str">
        <f>'報告書（事業主控）'!L10</f>
        <v>1</v>
      </c>
      <c r="M10" s="768" t="str">
        <f>'報告書（事業主控）'!M10</f>
        <v>0</v>
      </c>
      <c r="N10" s="770" t="str">
        <f>'報告書（事業主控）'!N10</f>
        <v>3</v>
      </c>
      <c r="O10" s="678" t="str">
        <f>'報告書（事業主控）'!O10</f>
        <v>9</v>
      </c>
      <c r="P10" s="761" t="str">
        <f>'報告書（事業主控）'!P10</f>
        <v>3</v>
      </c>
      <c r="Q10" s="761" t="str">
        <f>'報告書（事業主控）'!Q10</f>
        <v>6</v>
      </c>
      <c r="R10" s="761" t="str">
        <f>'報告書（事業主控）'!R10</f>
        <v>1</v>
      </c>
      <c r="S10" s="761" t="str">
        <f>'報告書（事業主控）'!S10</f>
        <v>5</v>
      </c>
      <c r="T10" s="770" t="str">
        <f>'報告書（事業主控）'!T10</f>
        <v>5</v>
      </c>
      <c r="U10" s="678">
        <f>'報告書（事業主控）'!U10</f>
        <v>0</v>
      </c>
      <c r="V10" s="761">
        <f>'報告書（事業主控）'!V10</f>
        <v>0</v>
      </c>
      <c r="W10" s="802">
        <f>'報告書（事業主控）'!W10</f>
        <v>0</v>
      </c>
      <c r="X10" s="37"/>
      <c r="Y10" s="37"/>
      <c r="Z10" s="37"/>
      <c r="AA10" s="37"/>
      <c r="AB10" s="37"/>
      <c r="AC10" s="37"/>
      <c r="AD10" s="37"/>
      <c r="AE10" s="37"/>
      <c r="AF10" s="37"/>
      <c r="AG10" s="37"/>
      <c r="AH10" s="37"/>
      <c r="AI10" s="37"/>
      <c r="AJ10" s="37"/>
      <c r="AK10" s="37"/>
      <c r="AL10" s="805"/>
      <c r="AM10" s="806"/>
      <c r="AN10" s="619"/>
      <c r="AO10" s="619"/>
      <c r="AP10" s="632"/>
      <c r="AQ10" s="632"/>
      <c r="AR10" s="619"/>
      <c r="AS10" s="620"/>
    </row>
    <row r="11" spans="1:45" ht="9" customHeight="1" x14ac:dyDescent="0.15">
      <c r="B11" s="712"/>
      <c r="C11" s="712"/>
      <c r="D11" s="712"/>
      <c r="E11" s="712"/>
      <c r="F11" s="712"/>
      <c r="G11" s="712"/>
      <c r="H11" s="712"/>
      <c r="I11" s="758"/>
      <c r="J11" s="679"/>
      <c r="K11" s="760"/>
      <c r="L11" s="679"/>
      <c r="M11" s="769"/>
      <c r="N11" s="771"/>
      <c r="O11" s="679"/>
      <c r="P11" s="762"/>
      <c r="Q11" s="762"/>
      <c r="R11" s="762"/>
      <c r="S11" s="762"/>
      <c r="T11" s="771"/>
      <c r="U11" s="679"/>
      <c r="V11" s="762"/>
      <c r="W11" s="803"/>
      <c r="X11" s="37"/>
      <c r="Y11" s="37"/>
      <c r="Z11" s="37"/>
      <c r="AA11" s="37"/>
      <c r="AB11" s="37"/>
      <c r="AC11" s="37"/>
      <c r="AD11" s="37"/>
      <c r="AE11" s="37"/>
      <c r="AF11" s="37"/>
      <c r="AG11" s="37"/>
      <c r="AH11" s="37"/>
      <c r="AI11" s="37"/>
      <c r="AJ11" s="37"/>
      <c r="AK11" s="37"/>
      <c r="AL11" s="807"/>
      <c r="AM11" s="808"/>
      <c r="AN11" s="621"/>
      <c r="AO11" s="621"/>
      <c r="AP11" s="633"/>
      <c r="AQ11" s="633"/>
      <c r="AR11" s="621"/>
      <c r="AS11" s="622"/>
    </row>
    <row r="12" spans="1:45" ht="6" customHeight="1" x14ac:dyDescent="0.15">
      <c r="B12" s="713"/>
      <c r="C12" s="713"/>
      <c r="D12" s="713"/>
      <c r="E12" s="713"/>
      <c r="F12" s="713"/>
      <c r="G12" s="713"/>
      <c r="H12" s="713"/>
      <c r="I12" s="720"/>
      <c r="J12" s="679"/>
      <c r="K12" s="760"/>
      <c r="L12" s="679"/>
      <c r="M12" s="769"/>
      <c r="N12" s="771"/>
      <c r="O12" s="679"/>
      <c r="P12" s="762"/>
      <c r="Q12" s="762"/>
      <c r="R12" s="762"/>
      <c r="S12" s="762"/>
      <c r="T12" s="771"/>
      <c r="U12" s="679"/>
      <c r="V12" s="762"/>
      <c r="W12" s="803"/>
      <c r="X12" s="37"/>
      <c r="Y12" s="37"/>
      <c r="Z12" s="37"/>
      <c r="AA12" s="37"/>
      <c r="AB12" s="37"/>
      <c r="AC12" s="37"/>
      <c r="AD12" s="37"/>
      <c r="AE12" s="37"/>
      <c r="AF12" s="37"/>
      <c r="AG12" s="37"/>
      <c r="AH12" s="37"/>
      <c r="AI12" s="37"/>
      <c r="AJ12" s="37"/>
      <c r="AK12" s="37"/>
    </row>
    <row r="13" spans="1:45" s="36" customFormat="1" ht="15" customHeight="1" x14ac:dyDescent="0.15">
      <c r="A13" s="35"/>
      <c r="B13" s="692" t="s">
        <v>20</v>
      </c>
      <c r="C13" s="693"/>
      <c r="D13" s="693"/>
      <c r="E13" s="693"/>
      <c r="F13" s="693"/>
      <c r="G13" s="693"/>
      <c r="H13" s="693"/>
      <c r="I13" s="694"/>
      <c r="J13" s="692" t="s">
        <v>21</v>
      </c>
      <c r="K13" s="693"/>
      <c r="L13" s="693"/>
      <c r="M13" s="693"/>
      <c r="N13" s="701"/>
      <c r="O13" s="704" t="s">
        <v>22</v>
      </c>
      <c r="P13" s="693"/>
      <c r="Q13" s="693"/>
      <c r="R13" s="693"/>
      <c r="S13" s="693"/>
      <c r="T13" s="693"/>
      <c r="U13" s="694"/>
      <c r="V13" s="135" t="s">
        <v>23</v>
      </c>
      <c r="W13" s="136"/>
      <c r="X13" s="136"/>
      <c r="Y13" s="707" t="s">
        <v>24</v>
      </c>
      <c r="Z13" s="707"/>
      <c r="AA13" s="707"/>
      <c r="AB13" s="707"/>
      <c r="AC13" s="707"/>
      <c r="AD13" s="707"/>
      <c r="AE13" s="707"/>
      <c r="AF13" s="707"/>
      <c r="AG13" s="707"/>
      <c r="AH13" s="707"/>
      <c r="AI13" s="136"/>
      <c r="AJ13" s="136"/>
      <c r="AK13" s="137"/>
      <c r="AL13" s="138" t="s">
        <v>87</v>
      </c>
      <c r="AM13" s="139"/>
      <c r="AN13" s="634" t="s">
        <v>26</v>
      </c>
      <c r="AO13" s="634"/>
      <c r="AP13" s="634"/>
      <c r="AQ13" s="634"/>
      <c r="AR13" s="634"/>
      <c r="AS13" s="635"/>
    </row>
    <row r="14" spans="1:45" s="36" customFormat="1" ht="18" customHeight="1" x14ac:dyDescent="0.15">
      <c r="A14" s="35"/>
      <c r="B14" s="695"/>
      <c r="C14" s="696"/>
      <c r="D14" s="696"/>
      <c r="E14" s="696"/>
      <c r="F14" s="696"/>
      <c r="G14" s="696"/>
      <c r="H14" s="696"/>
      <c r="I14" s="697"/>
      <c r="J14" s="695"/>
      <c r="K14" s="696"/>
      <c r="L14" s="696"/>
      <c r="M14" s="696"/>
      <c r="N14" s="702"/>
      <c r="O14" s="705"/>
      <c r="P14" s="696"/>
      <c r="Q14" s="696"/>
      <c r="R14" s="696"/>
      <c r="S14" s="696"/>
      <c r="T14" s="696"/>
      <c r="U14" s="697"/>
      <c r="V14" s="414" t="s">
        <v>167</v>
      </c>
      <c r="W14" s="415"/>
      <c r="X14" s="415"/>
      <c r="Y14" s="416"/>
      <c r="Z14" s="414" t="s">
        <v>168</v>
      </c>
      <c r="AA14" s="415"/>
      <c r="AB14" s="415"/>
      <c r="AC14" s="416"/>
      <c r="AD14" s="414" t="s">
        <v>169</v>
      </c>
      <c r="AE14" s="415"/>
      <c r="AF14" s="415"/>
      <c r="AG14" s="416"/>
      <c r="AH14" s="414" t="s">
        <v>170</v>
      </c>
      <c r="AI14" s="420"/>
      <c r="AJ14" s="420"/>
      <c r="AK14" s="421"/>
      <c r="AL14" s="809" t="s">
        <v>88</v>
      </c>
      <c r="AM14" s="810"/>
      <c r="AN14" s="674" t="s">
        <v>30</v>
      </c>
      <c r="AO14" s="675"/>
      <c r="AP14" s="675"/>
      <c r="AQ14" s="675"/>
      <c r="AR14" s="676"/>
      <c r="AS14" s="677"/>
    </row>
    <row r="15" spans="1:45" s="36" customFormat="1" ht="18" customHeight="1" x14ac:dyDescent="0.15">
      <c r="A15" s="35"/>
      <c r="B15" s="763"/>
      <c r="C15" s="764"/>
      <c r="D15" s="764"/>
      <c r="E15" s="764"/>
      <c r="F15" s="764"/>
      <c r="G15" s="764"/>
      <c r="H15" s="764"/>
      <c r="I15" s="765"/>
      <c r="J15" s="763"/>
      <c r="K15" s="764"/>
      <c r="L15" s="764"/>
      <c r="M15" s="764"/>
      <c r="N15" s="766"/>
      <c r="O15" s="767"/>
      <c r="P15" s="764"/>
      <c r="Q15" s="764"/>
      <c r="R15" s="764"/>
      <c r="S15" s="764"/>
      <c r="T15" s="764"/>
      <c r="U15" s="765"/>
      <c r="V15" s="417"/>
      <c r="W15" s="418"/>
      <c r="X15" s="418"/>
      <c r="Y15" s="419"/>
      <c r="Z15" s="417"/>
      <c r="AA15" s="418"/>
      <c r="AB15" s="418"/>
      <c r="AC15" s="419"/>
      <c r="AD15" s="417"/>
      <c r="AE15" s="418"/>
      <c r="AF15" s="418"/>
      <c r="AG15" s="419"/>
      <c r="AH15" s="422"/>
      <c r="AI15" s="423"/>
      <c r="AJ15" s="423"/>
      <c r="AK15" s="424"/>
      <c r="AL15" s="811"/>
      <c r="AM15" s="812"/>
      <c r="AN15" s="643"/>
      <c r="AO15" s="643"/>
      <c r="AP15" s="643"/>
      <c r="AQ15" s="643"/>
      <c r="AR15" s="643"/>
      <c r="AS15" s="644"/>
    </row>
    <row r="16" spans="1:45" ht="18" customHeight="1" x14ac:dyDescent="0.15">
      <c r="B16" s="714">
        <f>'報告書（事業主控）'!B16</f>
        <v>0</v>
      </c>
      <c r="C16" s="715"/>
      <c r="D16" s="715"/>
      <c r="E16" s="715"/>
      <c r="F16" s="715"/>
      <c r="G16" s="715"/>
      <c r="H16" s="715"/>
      <c r="I16" s="716"/>
      <c r="J16" s="714">
        <f>'報告書（事業主控）'!J16</f>
        <v>0</v>
      </c>
      <c r="K16" s="715"/>
      <c r="L16" s="715"/>
      <c r="M16" s="715"/>
      <c r="N16" s="717"/>
      <c r="O16" s="140">
        <f>'報告書（事業主控）'!O16</f>
        <v>0</v>
      </c>
      <c r="P16" s="264" t="s">
        <v>56</v>
      </c>
      <c r="Q16" s="140">
        <f>'報告書（事業主控）'!Q16</f>
        <v>0</v>
      </c>
      <c r="R16" s="264" t="s">
        <v>57</v>
      </c>
      <c r="S16" s="140">
        <f>'報告書（事業主控）'!S16</f>
        <v>0</v>
      </c>
      <c r="T16" s="718" t="s">
        <v>89</v>
      </c>
      <c r="U16" s="718"/>
      <c r="V16" s="755"/>
      <c r="W16" s="755"/>
      <c r="X16" s="755"/>
      <c r="Y16" s="229" t="s">
        <v>59</v>
      </c>
      <c r="Z16" s="230"/>
      <c r="AA16" s="231"/>
      <c r="AB16" s="231"/>
      <c r="AC16" s="232" t="s">
        <v>166</v>
      </c>
      <c r="AD16" s="230"/>
      <c r="AE16" s="231"/>
      <c r="AF16" s="231"/>
      <c r="AG16" s="233" t="s">
        <v>166</v>
      </c>
      <c r="AH16" s="689" t="s">
        <v>171</v>
      </c>
      <c r="AI16" s="690"/>
      <c r="AJ16" s="690"/>
      <c r="AK16" s="691"/>
      <c r="AL16" s="141"/>
      <c r="AM16" s="143"/>
      <c r="AN16" s="614">
        <f>'報告書（事業主控）'!AN16</f>
        <v>0</v>
      </c>
      <c r="AO16" s="615"/>
      <c r="AP16" s="615"/>
      <c r="AQ16" s="615"/>
      <c r="AR16" s="615"/>
      <c r="AS16" s="142" t="s">
        <v>59</v>
      </c>
    </row>
    <row r="17" spans="2:45" ht="18" customHeight="1" x14ac:dyDescent="0.15">
      <c r="B17" s="772"/>
      <c r="C17" s="773"/>
      <c r="D17" s="773"/>
      <c r="E17" s="773"/>
      <c r="F17" s="773"/>
      <c r="G17" s="773"/>
      <c r="H17" s="773"/>
      <c r="I17" s="774"/>
      <c r="J17" s="772"/>
      <c r="K17" s="773"/>
      <c r="L17" s="773"/>
      <c r="M17" s="773"/>
      <c r="N17" s="775"/>
      <c r="O17" s="47">
        <f>'報告書（事業主控）'!O17</f>
        <v>0</v>
      </c>
      <c r="P17" s="270" t="s">
        <v>56</v>
      </c>
      <c r="Q17" s="47">
        <f>'報告書（事業主控）'!Q17</f>
        <v>0</v>
      </c>
      <c r="R17" s="270" t="s">
        <v>57</v>
      </c>
      <c r="S17" s="47">
        <f>'報告書（事業主控）'!S17</f>
        <v>0</v>
      </c>
      <c r="T17" s="668" t="s">
        <v>60</v>
      </c>
      <c r="U17" s="668"/>
      <c r="V17" s="625">
        <f>'報告書（事業主控）'!V17</f>
        <v>0</v>
      </c>
      <c r="W17" s="626"/>
      <c r="X17" s="626"/>
      <c r="Y17" s="626"/>
      <c r="Z17" s="625">
        <f>'報告書（事業主控）'!Z17</f>
        <v>0</v>
      </c>
      <c r="AA17" s="626"/>
      <c r="AB17" s="626"/>
      <c r="AC17" s="626"/>
      <c r="AD17" s="625">
        <f>'報告書（事業主控）'!AD17</f>
        <v>0</v>
      </c>
      <c r="AE17" s="626"/>
      <c r="AF17" s="626"/>
      <c r="AG17" s="626"/>
      <c r="AH17" s="625">
        <f>'報告書（事業主控）'!AH17</f>
        <v>0</v>
      </c>
      <c r="AI17" s="626"/>
      <c r="AJ17" s="626"/>
      <c r="AK17" s="627"/>
      <c r="AL17" s="645">
        <f>'報告書（事業主控）'!AL17</f>
        <v>0</v>
      </c>
      <c r="AM17" s="646"/>
      <c r="AN17" s="623">
        <f>'報告書（事業主控）'!AN17</f>
        <v>0</v>
      </c>
      <c r="AO17" s="624"/>
      <c r="AP17" s="624"/>
      <c r="AQ17" s="624"/>
      <c r="AR17" s="624"/>
      <c r="AS17" s="263"/>
    </row>
    <row r="18" spans="2:45" ht="18" customHeight="1" x14ac:dyDescent="0.15">
      <c r="B18" s="714">
        <f>'報告書（事業主控）'!B18</f>
        <v>0</v>
      </c>
      <c r="C18" s="715"/>
      <c r="D18" s="715"/>
      <c r="E18" s="715"/>
      <c r="F18" s="715"/>
      <c r="G18" s="715"/>
      <c r="H18" s="715"/>
      <c r="I18" s="716"/>
      <c r="J18" s="714">
        <f>'報告書（事業主控）'!J18</f>
        <v>0</v>
      </c>
      <c r="K18" s="715"/>
      <c r="L18" s="715"/>
      <c r="M18" s="715"/>
      <c r="N18" s="717"/>
      <c r="O18" s="140">
        <f>'報告書（事業主控）'!O18</f>
        <v>0</v>
      </c>
      <c r="P18" s="264" t="s">
        <v>56</v>
      </c>
      <c r="Q18" s="140">
        <f>'報告書（事業主控）'!Q18</f>
        <v>0</v>
      </c>
      <c r="R18" s="264" t="s">
        <v>57</v>
      </c>
      <c r="S18" s="140">
        <f>'報告書（事業主控）'!S18</f>
        <v>0</v>
      </c>
      <c r="T18" s="718" t="s">
        <v>89</v>
      </c>
      <c r="U18" s="718"/>
      <c r="V18" s="729">
        <f>'報告書（事業主控）'!V18:X18</f>
        <v>0</v>
      </c>
      <c r="W18" s="730"/>
      <c r="X18" s="730"/>
      <c r="Y18" s="144"/>
      <c r="Z18" s="145"/>
      <c r="AA18" s="146"/>
      <c r="AB18" s="146"/>
      <c r="AC18" s="144"/>
      <c r="AD18" s="145"/>
      <c r="AE18" s="146"/>
      <c r="AF18" s="146"/>
      <c r="AG18" s="144"/>
      <c r="AH18" s="614">
        <f>'報告書（事業主控）'!AH18</f>
        <v>0</v>
      </c>
      <c r="AI18" s="615"/>
      <c r="AJ18" s="615"/>
      <c r="AK18" s="616"/>
      <c r="AL18" s="145"/>
      <c r="AM18" s="147"/>
      <c r="AN18" s="614">
        <f>'報告書（事業主控）'!AN18</f>
        <v>0</v>
      </c>
      <c r="AO18" s="615"/>
      <c r="AP18" s="615"/>
      <c r="AQ18" s="615"/>
      <c r="AR18" s="615"/>
      <c r="AS18" s="261"/>
    </row>
    <row r="19" spans="2:45" ht="18" customHeight="1" x14ac:dyDescent="0.15">
      <c r="B19" s="772"/>
      <c r="C19" s="773"/>
      <c r="D19" s="773"/>
      <c r="E19" s="773"/>
      <c r="F19" s="773"/>
      <c r="G19" s="773"/>
      <c r="H19" s="773"/>
      <c r="I19" s="774"/>
      <c r="J19" s="772"/>
      <c r="K19" s="773"/>
      <c r="L19" s="773"/>
      <c r="M19" s="773"/>
      <c r="N19" s="775"/>
      <c r="O19" s="47">
        <f>'報告書（事業主控）'!O19</f>
        <v>0</v>
      </c>
      <c r="P19" s="270" t="s">
        <v>56</v>
      </c>
      <c r="Q19" s="47">
        <f>'報告書（事業主控）'!Q19</f>
        <v>0</v>
      </c>
      <c r="R19" s="270" t="s">
        <v>57</v>
      </c>
      <c r="S19" s="47">
        <f>'報告書（事業主控）'!S19</f>
        <v>0</v>
      </c>
      <c r="T19" s="668" t="s">
        <v>60</v>
      </c>
      <c r="U19" s="668"/>
      <c r="V19" s="625">
        <f>'報告書（事業主控）'!V19</f>
        <v>0</v>
      </c>
      <c r="W19" s="626"/>
      <c r="X19" s="626"/>
      <c r="Y19" s="626"/>
      <c r="Z19" s="625">
        <f>'報告書（事業主控）'!Z19</f>
        <v>0</v>
      </c>
      <c r="AA19" s="626"/>
      <c r="AB19" s="626"/>
      <c r="AC19" s="626"/>
      <c r="AD19" s="625">
        <f>'報告書（事業主控）'!AD19</f>
        <v>0</v>
      </c>
      <c r="AE19" s="626"/>
      <c r="AF19" s="626"/>
      <c r="AG19" s="626"/>
      <c r="AH19" s="625">
        <f>'報告書（事業主控）'!AH19</f>
        <v>0</v>
      </c>
      <c r="AI19" s="626"/>
      <c r="AJ19" s="626"/>
      <c r="AK19" s="627"/>
      <c r="AL19" s="645">
        <f>'報告書（事業主控）'!AL19</f>
        <v>0</v>
      </c>
      <c r="AM19" s="646"/>
      <c r="AN19" s="623">
        <f>'報告書（事業主控）'!AN19</f>
        <v>0</v>
      </c>
      <c r="AO19" s="624"/>
      <c r="AP19" s="624"/>
      <c r="AQ19" s="624"/>
      <c r="AR19" s="624"/>
      <c r="AS19" s="263"/>
    </row>
    <row r="20" spans="2:45" ht="18" customHeight="1" x14ac:dyDescent="0.15">
      <c r="B20" s="714">
        <f>'報告書（事業主控）'!B20</f>
        <v>0</v>
      </c>
      <c r="C20" s="715"/>
      <c r="D20" s="715"/>
      <c r="E20" s="715"/>
      <c r="F20" s="715"/>
      <c r="G20" s="715"/>
      <c r="H20" s="715"/>
      <c r="I20" s="716"/>
      <c r="J20" s="714">
        <f>'報告書（事業主控）'!J20</f>
        <v>0</v>
      </c>
      <c r="K20" s="715"/>
      <c r="L20" s="715"/>
      <c r="M20" s="715"/>
      <c r="N20" s="717"/>
      <c r="O20" s="140">
        <f>'報告書（事業主控）'!O20</f>
        <v>0</v>
      </c>
      <c r="P20" s="264" t="s">
        <v>61</v>
      </c>
      <c r="Q20" s="140">
        <f>'報告書（事業主控）'!Q20</f>
        <v>0</v>
      </c>
      <c r="R20" s="264" t="s">
        <v>90</v>
      </c>
      <c r="S20" s="140">
        <f>'報告書（事業主控）'!S20</f>
        <v>0</v>
      </c>
      <c r="T20" s="718" t="s">
        <v>91</v>
      </c>
      <c r="U20" s="718"/>
      <c r="V20" s="729">
        <f>'報告書（事業主控）'!V20:X20</f>
        <v>0</v>
      </c>
      <c r="W20" s="730"/>
      <c r="X20" s="730"/>
      <c r="Y20" s="144"/>
      <c r="Z20" s="145"/>
      <c r="AA20" s="146"/>
      <c r="AB20" s="146"/>
      <c r="AC20" s="144"/>
      <c r="AD20" s="145"/>
      <c r="AE20" s="146"/>
      <c r="AF20" s="146"/>
      <c r="AG20" s="144"/>
      <c r="AH20" s="614">
        <f>'報告書（事業主控）'!AH20</f>
        <v>0</v>
      </c>
      <c r="AI20" s="615"/>
      <c r="AJ20" s="615"/>
      <c r="AK20" s="616"/>
      <c r="AL20" s="145"/>
      <c r="AM20" s="147"/>
      <c r="AN20" s="614">
        <f>'報告書（事業主控）'!AN20</f>
        <v>0</v>
      </c>
      <c r="AO20" s="615"/>
      <c r="AP20" s="615"/>
      <c r="AQ20" s="615"/>
      <c r="AR20" s="615"/>
      <c r="AS20" s="261"/>
    </row>
    <row r="21" spans="2:45" ht="18" customHeight="1" x14ac:dyDescent="0.15">
      <c r="B21" s="663"/>
      <c r="C21" s="664"/>
      <c r="D21" s="664"/>
      <c r="E21" s="664"/>
      <c r="F21" s="664"/>
      <c r="G21" s="664"/>
      <c r="H21" s="664"/>
      <c r="I21" s="665"/>
      <c r="J21" s="663"/>
      <c r="K21" s="664"/>
      <c r="L21" s="664"/>
      <c r="M21" s="664"/>
      <c r="N21" s="667"/>
      <c r="O21" s="216">
        <f>'報告書（事業主控）'!O21</f>
        <v>0</v>
      </c>
      <c r="P21" s="265" t="s">
        <v>61</v>
      </c>
      <c r="Q21" s="216">
        <f>'報告書（事業主控）'!Q21</f>
        <v>0</v>
      </c>
      <c r="R21" s="265" t="s">
        <v>90</v>
      </c>
      <c r="S21" s="216">
        <f>'報告書（事業主控）'!S21</f>
        <v>0</v>
      </c>
      <c r="T21" s="669" t="s">
        <v>92</v>
      </c>
      <c r="U21" s="669"/>
      <c r="V21" s="623">
        <f>'報告書（事業主控）'!V21</f>
        <v>0</v>
      </c>
      <c r="W21" s="624"/>
      <c r="X21" s="624"/>
      <c r="Y21" s="648"/>
      <c r="Z21" s="623">
        <f>'報告書（事業主控）'!Z21</f>
        <v>0</v>
      </c>
      <c r="AA21" s="624"/>
      <c r="AB21" s="624"/>
      <c r="AC21" s="624"/>
      <c r="AD21" s="623">
        <f>'報告書（事業主控）'!AD21</f>
        <v>0</v>
      </c>
      <c r="AE21" s="624"/>
      <c r="AF21" s="624"/>
      <c r="AG21" s="624"/>
      <c r="AH21" s="625">
        <f>'報告書（事業主控）'!AH21</f>
        <v>0</v>
      </c>
      <c r="AI21" s="626"/>
      <c r="AJ21" s="626"/>
      <c r="AK21" s="627"/>
      <c r="AL21" s="645">
        <f>'報告書（事業主控）'!AL21</f>
        <v>0</v>
      </c>
      <c r="AM21" s="646"/>
      <c r="AN21" s="623">
        <f>'報告書（事業主控）'!AN21</f>
        <v>0</v>
      </c>
      <c r="AO21" s="624"/>
      <c r="AP21" s="624"/>
      <c r="AQ21" s="624"/>
      <c r="AR21" s="624"/>
      <c r="AS21" s="263"/>
    </row>
    <row r="22" spans="2:45" ht="18" customHeight="1" x14ac:dyDescent="0.15">
      <c r="B22" s="660">
        <f>'報告書（事業主控）'!B22</f>
        <v>0</v>
      </c>
      <c r="C22" s="661"/>
      <c r="D22" s="661"/>
      <c r="E22" s="661"/>
      <c r="F22" s="661"/>
      <c r="G22" s="661"/>
      <c r="H22" s="661"/>
      <c r="I22" s="662"/>
      <c r="J22" s="660">
        <f>'報告書（事業主控）'!J22</f>
        <v>0</v>
      </c>
      <c r="K22" s="661"/>
      <c r="L22" s="661"/>
      <c r="M22" s="661"/>
      <c r="N22" s="666"/>
      <c r="O22" s="47">
        <f>'報告書（事業主控）'!O22</f>
        <v>0</v>
      </c>
      <c r="P22" s="270" t="s">
        <v>61</v>
      </c>
      <c r="Q22" s="47">
        <f>'報告書（事業主控）'!Q22</f>
        <v>0</v>
      </c>
      <c r="R22" s="270" t="s">
        <v>90</v>
      </c>
      <c r="S22" s="47">
        <f>'報告書（事業主控）'!S22</f>
        <v>0</v>
      </c>
      <c r="T22" s="668" t="s">
        <v>91</v>
      </c>
      <c r="U22" s="668"/>
      <c r="V22" s="729">
        <f>'報告書（事業主控）'!V22:X22</f>
        <v>0</v>
      </c>
      <c r="W22" s="730"/>
      <c r="X22" s="730"/>
      <c r="Y22" s="42"/>
      <c r="Z22" s="266"/>
      <c r="AA22" s="267"/>
      <c r="AB22" s="267"/>
      <c r="AC22" s="42"/>
      <c r="AD22" s="266"/>
      <c r="AE22" s="267"/>
      <c r="AF22" s="267"/>
      <c r="AG22" s="42"/>
      <c r="AH22" s="614">
        <f>'報告書（事業主控）'!AH22</f>
        <v>0</v>
      </c>
      <c r="AI22" s="615"/>
      <c r="AJ22" s="615"/>
      <c r="AK22" s="616"/>
      <c r="AL22" s="266"/>
      <c r="AM22" s="268"/>
      <c r="AN22" s="614">
        <f>'報告書（事業主控）'!AN22</f>
        <v>0</v>
      </c>
      <c r="AO22" s="615"/>
      <c r="AP22" s="615"/>
      <c r="AQ22" s="615"/>
      <c r="AR22" s="615"/>
      <c r="AS22" s="261"/>
    </row>
    <row r="23" spans="2:45" ht="18" customHeight="1" x14ac:dyDescent="0.15">
      <c r="B23" s="663"/>
      <c r="C23" s="664"/>
      <c r="D23" s="664"/>
      <c r="E23" s="664"/>
      <c r="F23" s="664"/>
      <c r="G23" s="664"/>
      <c r="H23" s="664"/>
      <c r="I23" s="665"/>
      <c r="J23" s="663"/>
      <c r="K23" s="664"/>
      <c r="L23" s="664"/>
      <c r="M23" s="664"/>
      <c r="N23" s="667"/>
      <c r="O23" s="216">
        <f>'報告書（事業主控）'!O23</f>
        <v>0</v>
      </c>
      <c r="P23" s="265" t="s">
        <v>61</v>
      </c>
      <c r="Q23" s="216">
        <f>'報告書（事業主控）'!Q23</f>
        <v>0</v>
      </c>
      <c r="R23" s="265" t="s">
        <v>90</v>
      </c>
      <c r="S23" s="216">
        <f>'報告書（事業主控）'!S23</f>
        <v>0</v>
      </c>
      <c r="T23" s="669" t="s">
        <v>92</v>
      </c>
      <c r="U23" s="669"/>
      <c r="V23" s="625">
        <f>'報告書（事業主控）'!V23</f>
        <v>0</v>
      </c>
      <c r="W23" s="626"/>
      <c r="X23" s="626"/>
      <c r="Y23" s="626"/>
      <c r="Z23" s="625">
        <f>'報告書（事業主控）'!Z23</f>
        <v>0</v>
      </c>
      <c r="AA23" s="626"/>
      <c r="AB23" s="626"/>
      <c r="AC23" s="626"/>
      <c r="AD23" s="625">
        <f>'報告書（事業主控）'!AD23</f>
        <v>0</v>
      </c>
      <c r="AE23" s="626"/>
      <c r="AF23" s="626"/>
      <c r="AG23" s="626"/>
      <c r="AH23" s="625">
        <f>'報告書（事業主控）'!AH23</f>
        <v>0</v>
      </c>
      <c r="AI23" s="626"/>
      <c r="AJ23" s="626"/>
      <c r="AK23" s="627"/>
      <c r="AL23" s="645">
        <f>'報告書（事業主控）'!AL23</f>
        <v>0</v>
      </c>
      <c r="AM23" s="646"/>
      <c r="AN23" s="623">
        <f>'報告書（事業主控）'!AN23</f>
        <v>0</v>
      </c>
      <c r="AO23" s="624"/>
      <c r="AP23" s="624"/>
      <c r="AQ23" s="624"/>
      <c r="AR23" s="624"/>
      <c r="AS23" s="263"/>
    </row>
    <row r="24" spans="2:45" ht="18" customHeight="1" x14ac:dyDescent="0.15">
      <c r="B24" s="660">
        <f>'報告書（事業主控）'!B24</f>
        <v>0</v>
      </c>
      <c r="C24" s="661"/>
      <c r="D24" s="661"/>
      <c r="E24" s="661"/>
      <c r="F24" s="661"/>
      <c r="G24" s="661"/>
      <c r="H24" s="661"/>
      <c r="I24" s="662"/>
      <c r="J24" s="660">
        <f>'報告書（事業主控）'!J24</f>
        <v>0</v>
      </c>
      <c r="K24" s="661"/>
      <c r="L24" s="661"/>
      <c r="M24" s="661"/>
      <c r="N24" s="666"/>
      <c r="O24" s="47">
        <f>'報告書（事業主控）'!O24</f>
        <v>0</v>
      </c>
      <c r="P24" s="270" t="s">
        <v>61</v>
      </c>
      <c r="Q24" s="47">
        <f>'報告書（事業主控）'!Q24</f>
        <v>0</v>
      </c>
      <c r="R24" s="270" t="s">
        <v>90</v>
      </c>
      <c r="S24" s="47">
        <f>'報告書（事業主控）'!S24</f>
        <v>0</v>
      </c>
      <c r="T24" s="668" t="s">
        <v>91</v>
      </c>
      <c r="U24" s="668"/>
      <c r="V24" s="729">
        <f>'報告書（事業主控）'!V24:X24</f>
        <v>0</v>
      </c>
      <c r="W24" s="730"/>
      <c r="X24" s="730"/>
      <c r="Y24" s="144"/>
      <c r="Z24" s="145"/>
      <c r="AA24" s="146"/>
      <c r="AB24" s="146"/>
      <c r="AC24" s="144"/>
      <c r="AD24" s="145"/>
      <c r="AE24" s="146"/>
      <c r="AF24" s="146"/>
      <c r="AG24" s="144"/>
      <c r="AH24" s="614">
        <f>'報告書（事業主控）'!AH24</f>
        <v>0</v>
      </c>
      <c r="AI24" s="615"/>
      <c r="AJ24" s="615"/>
      <c r="AK24" s="616"/>
      <c r="AL24" s="266"/>
      <c r="AM24" s="268"/>
      <c r="AN24" s="614">
        <f>'報告書（事業主控）'!AN24</f>
        <v>0</v>
      </c>
      <c r="AO24" s="615"/>
      <c r="AP24" s="615"/>
      <c r="AQ24" s="615"/>
      <c r="AR24" s="615"/>
      <c r="AS24" s="261"/>
    </row>
    <row r="25" spans="2:45" ht="18" customHeight="1" x14ac:dyDescent="0.15">
      <c r="B25" s="663"/>
      <c r="C25" s="664"/>
      <c r="D25" s="664"/>
      <c r="E25" s="664"/>
      <c r="F25" s="664"/>
      <c r="G25" s="664"/>
      <c r="H25" s="664"/>
      <c r="I25" s="665"/>
      <c r="J25" s="663"/>
      <c r="K25" s="664"/>
      <c r="L25" s="664"/>
      <c r="M25" s="664"/>
      <c r="N25" s="667"/>
      <c r="O25" s="216">
        <f>'報告書（事業主控）'!O25</f>
        <v>0</v>
      </c>
      <c r="P25" s="265" t="s">
        <v>61</v>
      </c>
      <c r="Q25" s="216">
        <f>'報告書（事業主控）'!Q25</f>
        <v>0</v>
      </c>
      <c r="R25" s="265" t="s">
        <v>90</v>
      </c>
      <c r="S25" s="216">
        <f>'報告書（事業主控）'!S25</f>
        <v>0</v>
      </c>
      <c r="T25" s="669" t="s">
        <v>92</v>
      </c>
      <c r="U25" s="669"/>
      <c r="V25" s="625">
        <f>'報告書（事業主控）'!V25</f>
        <v>0</v>
      </c>
      <c r="W25" s="626"/>
      <c r="X25" s="626"/>
      <c r="Y25" s="626"/>
      <c r="Z25" s="625">
        <f>'報告書（事業主控）'!Z25</f>
        <v>0</v>
      </c>
      <c r="AA25" s="626"/>
      <c r="AB25" s="626"/>
      <c r="AC25" s="626"/>
      <c r="AD25" s="625">
        <f>'報告書（事業主控）'!AD25</f>
        <v>0</v>
      </c>
      <c r="AE25" s="626"/>
      <c r="AF25" s="626"/>
      <c r="AG25" s="626"/>
      <c r="AH25" s="625">
        <f>'報告書（事業主控）'!AH25</f>
        <v>0</v>
      </c>
      <c r="AI25" s="626"/>
      <c r="AJ25" s="626"/>
      <c r="AK25" s="627"/>
      <c r="AL25" s="645">
        <f>'報告書（事業主控）'!AL25</f>
        <v>0</v>
      </c>
      <c r="AM25" s="646"/>
      <c r="AN25" s="623">
        <f>'報告書（事業主控）'!AN25</f>
        <v>0</v>
      </c>
      <c r="AO25" s="624"/>
      <c r="AP25" s="624"/>
      <c r="AQ25" s="624"/>
      <c r="AR25" s="624"/>
      <c r="AS25" s="263"/>
    </row>
    <row r="26" spans="2:45" ht="18" customHeight="1" x14ac:dyDescent="0.15">
      <c r="B26" s="335" t="s">
        <v>62</v>
      </c>
      <c r="C26" s="336"/>
      <c r="D26" s="336"/>
      <c r="E26" s="337"/>
      <c r="F26" s="649">
        <f>'報告書（事業主控）'!F26</f>
        <v>0</v>
      </c>
      <c r="G26" s="650"/>
      <c r="H26" s="650"/>
      <c r="I26" s="650"/>
      <c r="J26" s="650"/>
      <c r="K26" s="650"/>
      <c r="L26" s="650"/>
      <c r="M26" s="650"/>
      <c r="N26" s="651"/>
      <c r="O26" s="720" t="s">
        <v>63</v>
      </c>
      <c r="P26" s="721"/>
      <c r="Q26" s="721"/>
      <c r="R26" s="721"/>
      <c r="S26" s="721"/>
      <c r="T26" s="721"/>
      <c r="U26" s="722"/>
      <c r="V26" s="614">
        <f>'報告書（事業主控）'!V26</f>
        <v>0</v>
      </c>
      <c r="W26" s="615"/>
      <c r="X26" s="615"/>
      <c r="Y26" s="616"/>
      <c r="Z26" s="614">
        <f>'報告書（事業主控）'!Z26</f>
        <v>0</v>
      </c>
      <c r="AA26" s="615"/>
      <c r="AB26" s="615"/>
      <c r="AC26" s="616"/>
      <c r="AD26" s="614">
        <f>'報告書（事業主控）'!AD26</f>
        <v>0</v>
      </c>
      <c r="AE26" s="615"/>
      <c r="AF26" s="615"/>
      <c r="AG26" s="616"/>
      <c r="AH26" s="614">
        <f>'報告書（事業主控）'!AH26</f>
        <v>0</v>
      </c>
      <c r="AI26" s="615"/>
      <c r="AJ26" s="615"/>
      <c r="AK26" s="616"/>
      <c r="AL26" s="145"/>
      <c r="AM26" s="147"/>
      <c r="AN26" s="614">
        <f>'報告書（事業主控）'!AN26</f>
        <v>0</v>
      </c>
      <c r="AO26" s="615"/>
      <c r="AP26" s="615"/>
      <c r="AQ26" s="615"/>
      <c r="AR26" s="615"/>
      <c r="AS26" s="261"/>
    </row>
    <row r="27" spans="2:45" ht="18" customHeight="1" x14ac:dyDescent="0.15">
      <c r="B27" s="338"/>
      <c r="C27" s="339"/>
      <c r="D27" s="339"/>
      <c r="E27" s="340"/>
      <c r="F27" s="652"/>
      <c r="G27" s="653"/>
      <c r="H27" s="653"/>
      <c r="I27" s="653"/>
      <c r="J27" s="653"/>
      <c r="K27" s="653"/>
      <c r="L27" s="653"/>
      <c r="M27" s="653"/>
      <c r="N27" s="654"/>
      <c r="O27" s="723"/>
      <c r="P27" s="724"/>
      <c r="Q27" s="724"/>
      <c r="R27" s="724"/>
      <c r="S27" s="724"/>
      <c r="T27" s="724"/>
      <c r="U27" s="725"/>
      <c r="V27" s="658">
        <f>'報告書（事業主控）'!V27</f>
        <v>0</v>
      </c>
      <c r="W27" s="659"/>
      <c r="X27" s="659"/>
      <c r="Y27" s="731"/>
      <c r="Z27" s="658">
        <f>'報告書（事業主控）'!Z27</f>
        <v>0</v>
      </c>
      <c r="AA27" s="732"/>
      <c r="AB27" s="732"/>
      <c r="AC27" s="733"/>
      <c r="AD27" s="658">
        <f>'報告書（事業主控）'!AD27</f>
        <v>0</v>
      </c>
      <c r="AE27" s="732"/>
      <c r="AF27" s="732"/>
      <c r="AG27" s="733"/>
      <c r="AH27" s="658">
        <f>'報告書（事業主控）'!AH27</f>
        <v>0</v>
      </c>
      <c r="AI27" s="670"/>
      <c r="AJ27" s="670"/>
      <c r="AK27" s="670"/>
      <c r="AL27" s="266"/>
      <c r="AM27" s="268"/>
      <c r="AN27" s="658">
        <f>'報告書（事業主控）'!AN27</f>
        <v>0</v>
      </c>
      <c r="AO27" s="659"/>
      <c r="AP27" s="659"/>
      <c r="AQ27" s="659"/>
      <c r="AR27" s="659"/>
      <c r="AS27" s="148"/>
    </row>
    <row r="28" spans="2:45" ht="18" customHeight="1" x14ac:dyDescent="0.15">
      <c r="B28" s="341"/>
      <c r="C28" s="342"/>
      <c r="D28" s="342"/>
      <c r="E28" s="343"/>
      <c r="F28" s="655"/>
      <c r="G28" s="656"/>
      <c r="H28" s="656"/>
      <c r="I28" s="656"/>
      <c r="J28" s="656"/>
      <c r="K28" s="656"/>
      <c r="L28" s="656"/>
      <c r="M28" s="656"/>
      <c r="N28" s="657"/>
      <c r="O28" s="726"/>
      <c r="P28" s="727"/>
      <c r="Q28" s="727"/>
      <c r="R28" s="727"/>
      <c r="S28" s="727"/>
      <c r="T28" s="727"/>
      <c r="U28" s="728"/>
      <c r="V28" s="623">
        <f>'報告書（事業主控）'!V28</f>
        <v>0</v>
      </c>
      <c r="W28" s="624"/>
      <c r="X28" s="624"/>
      <c r="Y28" s="648"/>
      <c r="Z28" s="623">
        <f>'報告書（事業主控）'!Z28</f>
        <v>0</v>
      </c>
      <c r="AA28" s="624"/>
      <c r="AB28" s="624"/>
      <c r="AC28" s="648"/>
      <c r="AD28" s="623">
        <f>'報告書（事業主控）'!AD28</f>
        <v>0</v>
      </c>
      <c r="AE28" s="624"/>
      <c r="AF28" s="624"/>
      <c r="AG28" s="648"/>
      <c r="AH28" s="623">
        <f>'報告書（事業主控）'!AH28</f>
        <v>0</v>
      </c>
      <c r="AI28" s="624"/>
      <c r="AJ28" s="624"/>
      <c r="AK28" s="648"/>
      <c r="AL28" s="262"/>
      <c r="AM28" s="263"/>
      <c r="AN28" s="623">
        <f>'報告書（事業主控）'!AN28</f>
        <v>0</v>
      </c>
      <c r="AO28" s="624"/>
      <c r="AP28" s="624"/>
      <c r="AQ28" s="624"/>
      <c r="AR28" s="624"/>
      <c r="AS28" s="263"/>
    </row>
    <row r="29" spans="2:45" ht="15.75" customHeight="1" x14ac:dyDescent="0.15">
      <c r="D29" s="38" t="s">
        <v>64</v>
      </c>
      <c r="AN29" s="647">
        <f>'報告書（事業主控）'!AN29:AR29</f>
        <v>0</v>
      </c>
      <c r="AO29" s="647"/>
      <c r="AP29" s="647"/>
      <c r="AQ29" s="647"/>
      <c r="AR29" s="647"/>
    </row>
    <row r="30" spans="2:45" ht="15" customHeight="1" x14ac:dyDescent="0.15">
      <c r="AG30" s="49"/>
      <c r="AI30" s="50" t="s">
        <v>65</v>
      </c>
      <c r="AJ30" s="740">
        <f>'報告書（事業主控）'!AJ30</f>
        <v>0</v>
      </c>
      <c r="AK30" s="740"/>
      <c r="AL30" s="740"/>
      <c r="AM30" s="757" t="s">
        <v>70</v>
      </c>
      <c r="AN30" s="757"/>
      <c r="AO30" s="740">
        <f>'報告書（事業主控）'!AO30</f>
        <v>0</v>
      </c>
      <c r="AP30" s="740"/>
      <c r="AQ30" s="740"/>
      <c r="AR30" s="271"/>
      <c r="AS30" s="272" t="s">
        <v>67</v>
      </c>
    </row>
    <row r="31" spans="2:45" ht="15" customHeight="1" x14ac:dyDescent="0.15">
      <c r="D31" s="776">
        <f>'報告書（事業主控）'!D31</f>
        <v>0</v>
      </c>
      <c r="E31" s="776"/>
      <c r="F31" s="217" t="s">
        <v>56</v>
      </c>
      <c r="G31" s="776">
        <f>'報告書（事業主控）'!G31</f>
        <v>0</v>
      </c>
      <c r="H31" s="776"/>
      <c r="I31" s="217" t="s">
        <v>57</v>
      </c>
      <c r="J31" s="776">
        <f>'報告書（事業主控）'!J31</f>
        <v>0</v>
      </c>
      <c r="K31" s="776"/>
      <c r="L31" s="217" t="s">
        <v>68</v>
      </c>
      <c r="AG31" s="51"/>
      <c r="AI31" s="50" t="s">
        <v>69</v>
      </c>
      <c r="AJ31" s="741">
        <f>'報告書（事業主控）'!AJ31</f>
        <v>0</v>
      </c>
      <c r="AK31" s="741"/>
      <c r="AL31" s="257" t="s">
        <v>70</v>
      </c>
      <c r="AM31" s="741">
        <f>'報告書（事業主控）'!AM31</f>
        <v>0</v>
      </c>
      <c r="AN31" s="741"/>
      <c r="AO31" s="257" t="s">
        <v>70</v>
      </c>
      <c r="AP31" s="741">
        <f>'報告書（事業主控）'!AP31</f>
        <v>0</v>
      </c>
      <c r="AQ31" s="741"/>
      <c r="AR31" s="271"/>
      <c r="AS31" s="272" t="s">
        <v>67</v>
      </c>
    </row>
    <row r="32" spans="2:45" ht="18" customHeight="1" x14ac:dyDescent="0.15">
      <c r="D32" s="49"/>
      <c r="E32" s="49"/>
      <c r="F32" s="49"/>
      <c r="G32" s="49"/>
      <c r="AA32" s="789" t="s">
        <v>71</v>
      </c>
      <c r="AB32" s="789"/>
      <c r="AC32" s="790">
        <f>'報告書（事業主控）'!AC32</f>
        <v>0</v>
      </c>
      <c r="AD32" s="790"/>
      <c r="AE32" s="790"/>
      <c r="AF32" s="790"/>
      <c r="AG32" s="790"/>
      <c r="AH32" s="790"/>
      <c r="AI32" s="790"/>
      <c r="AJ32" s="790"/>
      <c r="AK32" s="790"/>
      <c r="AL32" s="790"/>
      <c r="AM32" s="790"/>
      <c r="AN32" s="790"/>
      <c r="AO32" s="790"/>
      <c r="AP32" s="790"/>
      <c r="AQ32" s="790"/>
      <c r="AR32" s="790"/>
      <c r="AS32" s="790"/>
    </row>
    <row r="33" spans="2:45" ht="15" customHeight="1" x14ac:dyDescent="0.15">
      <c r="D33" s="260"/>
      <c r="E33" s="260"/>
      <c r="F33" s="260"/>
      <c r="G33" s="260"/>
      <c r="H33" s="48"/>
      <c r="I33" s="37"/>
      <c r="J33" s="37"/>
      <c r="K33" s="37"/>
      <c r="L33" s="37"/>
      <c r="M33" s="37"/>
      <c r="N33" s="37"/>
      <c r="O33" s="37"/>
      <c r="P33" s="37"/>
      <c r="Q33" s="37"/>
      <c r="R33" s="37"/>
      <c r="X33" s="756" t="s">
        <v>72</v>
      </c>
      <c r="Y33" s="756"/>
      <c r="Z33" s="756"/>
      <c r="AA33" s="38"/>
      <c r="AB33" s="38"/>
      <c r="AC33" s="628">
        <f>'報告書（事業主控）'!AC33</f>
        <v>0</v>
      </c>
      <c r="AD33" s="628"/>
      <c r="AE33" s="628"/>
      <c r="AF33" s="628"/>
      <c r="AG33" s="628"/>
      <c r="AH33" s="628"/>
      <c r="AI33" s="628"/>
      <c r="AJ33" s="628"/>
      <c r="AK33" s="628"/>
      <c r="AL33" s="628"/>
      <c r="AM33" s="628"/>
      <c r="AN33" s="628"/>
      <c r="AS33" s="52"/>
    </row>
    <row r="34" spans="2:45" ht="15" customHeight="1" x14ac:dyDescent="0.15">
      <c r="D34" s="776" t="str">
        <f>'報告書（事業主控）'!D34</f>
        <v>新潟</v>
      </c>
      <c r="E34" s="776"/>
      <c r="F34" s="776"/>
      <c r="G34" s="776"/>
      <c r="H34" s="217" t="s">
        <v>73</v>
      </c>
      <c r="I34" s="217"/>
      <c r="J34" s="217"/>
      <c r="K34" s="217"/>
      <c r="L34" s="217"/>
      <c r="M34" s="217"/>
      <c r="N34" s="217"/>
      <c r="O34" s="217"/>
      <c r="P34" s="217"/>
      <c r="Q34" s="217"/>
      <c r="R34" s="218"/>
      <c r="S34" s="217"/>
      <c r="Y34" s="49"/>
      <c r="Z34" s="49"/>
      <c r="AA34" s="789" t="s">
        <v>74</v>
      </c>
      <c r="AB34" s="789"/>
      <c r="AC34" s="799">
        <f>'報告書（事業主控）'!AC34</f>
        <v>0</v>
      </c>
      <c r="AD34" s="799"/>
      <c r="AE34" s="799"/>
      <c r="AF34" s="799"/>
      <c r="AG34" s="799"/>
      <c r="AH34" s="799"/>
      <c r="AI34" s="799"/>
      <c r="AJ34" s="799"/>
      <c r="AK34" s="799"/>
      <c r="AL34" s="799"/>
      <c r="AM34" s="799"/>
      <c r="AN34" s="799"/>
      <c r="AO34" s="213"/>
      <c r="AP34" s="213"/>
      <c r="AQ34" s="213"/>
      <c r="AR34" s="213"/>
      <c r="AS34" s="265"/>
    </row>
    <row r="35" spans="2:45" ht="15" customHeight="1" x14ac:dyDescent="0.15">
      <c r="AC35" s="38"/>
      <c r="AD35" s="36" t="s">
        <v>75</v>
      </c>
    </row>
    <row r="36" spans="2:45" ht="16.149999999999999" customHeight="1" x14ac:dyDescent="0.15">
      <c r="D36" s="53" t="s">
        <v>76</v>
      </c>
      <c r="E36" s="53"/>
      <c r="F36" s="38"/>
      <c r="G36" s="38"/>
      <c r="H36" s="38"/>
      <c r="I36" s="38"/>
      <c r="J36" s="38"/>
      <c r="K36" s="38"/>
      <c r="L36" s="38"/>
      <c r="M36" s="38"/>
      <c r="N36" s="38"/>
      <c r="O36" s="38"/>
      <c r="P36" s="38"/>
      <c r="Q36" s="38"/>
      <c r="R36" s="38"/>
      <c r="S36" s="38"/>
      <c r="T36" s="38"/>
      <c r="U36" s="38"/>
      <c r="V36" s="38"/>
      <c r="W36" s="38"/>
      <c r="X36" s="38"/>
      <c r="AA36" s="793" t="s">
        <v>77</v>
      </c>
      <c r="AB36" s="794"/>
      <c r="AC36" s="777" t="s">
        <v>78</v>
      </c>
      <c r="AD36" s="778"/>
      <c r="AE36" s="778"/>
      <c r="AF36" s="778"/>
      <c r="AG36" s="778"/>
      <c r="AH36" s="779"/>
      <c r="AI36" s="54"/>
      <c r="AJ36" s="791" t="s">
        <v>79</v>
      </c>
      <c r="AK36" s="791"/>
      <c r="AL36" s="791"/>
      <c r="AM36" s="791"/>
      <c r="AN36" s="791"/>
      <c r="AO36" s="55"/>
      <c r="AP36" s="783" t="s">
        <v>80</v>
      </c>
      <c r="AQ36" s="784"/>
      <c r="AR36" s="784"/>
      <c r="AS36" s="785"/>
    </row>
    <row r="37" spans="2:45" ht="16.149999999999999" customHeight="1" x14ac:dyDescent="0.15">
      <c r="D37" s="149" t="s">
        <v>81</v>
      </c>
      <c r="E37" s="53"/>
      <c r="F37" s="38"/>
      <c r="G37" s="38"/>
      <c r="H37" s="38"/>
      <c r="I37" s="38"/>
      <c r="J37" s="38"/>
      <c r="K37" s="38"/>
      <c r="L37" s="38"/>
      <c r="M37" s="38"/>
      <c r="N37" s="38"/>
      <c r="O37" s="38"/>
      <c r="P37" s="38"/>
      <c r="Q37" s="38"/>
      <c r="R37" s="38"/>
      <c r="S37" s="38"/>
      <c r="T37" s="38"/>
      <c r="U37" s="38"/>
      <c r="V37" s="38"/>
      <c r="W37" s="38"/>
      <c r="X37" s="38"/>
      <c r="AA37" s="795"/>
      <c r="AB37" s="796"/>
      <c r="AC37" s="780"/>
      <c r="AD37" s="781"/>
      <c r="AE37" s="781"/>
      <c r="AF37" s="781"/>
      <c r="AG37" s="781"/>
      <c r="AH37" s="782"/>
      <c r="AI37" s="48"/>
      <c r="AJ37" s="792"/>
      <c r="AK37" s="792"/>
      <c r="AL37" s="792"/>
      <c r="AM37" s="792"/>
      <c r="AN37" s="792"/>
      <c r="AO37" s="57"/>
      <c r="AP37" s="786"/>
      <c r="AQ37" s="787"/>
      <c r="AR37" s="787"/>
      <c r="AS37" s="788"/>
    </row>
    <row r="38" spans="2:45" ht="16.149999999999999" customHeight="1" x14ac:dyDescent="0.15">
      <c r="D38" s="53" t="s">
        <v>82</v>
      </c>
      <c r="E38" s="53"/>
      <c r="F38" s="38"/>
      <c r="G38" s="38"/>
      <c r="H38" s="38"/>
      <c r="I38" s="38"/>
      <c r="J38" s="38"/>
      <c r="K38" s="38"/>
      <c r="L38" s="38"/>
      <c r="M38" s="38"/>
      <c r="N38" s="38"/>
      <c r="O38" s="38"/>
      <c r="P38" s="38"/>
      <c r="Q38" s="38"/>
      <c r="R38" s="38"/>
      <c r="S38" s="38"/>
      <c r="T38" s="38"/>
      <c r="U38" s="38"/>
      <c r="V38" s="38"/>
      <c r="W38" s="38"/>
      <c r="X38" s="38"/>
      <c r="AA38" s="795"/>
      <c r="AB38" s="796"/>
      <c r="AC38" s="734">
        <f>'報告書（事業主控）'!AC38</f>
        <v>0</v>
      </c>
      <c r="AD38" s="735"/>
      <c r="AE38" s="735"/>
      <c r="AF38" s="735"/>
      <c r="AG38" s="735"/>
      <c r="AH38" s="736"/>
      <c r="AI38" s="745">
        <f>'報告書（事業主控）'!AI38</f>
        <v>0</v>
      </c>
      <c r="AJ38" s="746"/>
      <c r="AK38" s="746"/>
      <c r="AL38" s="746"/>
      <c r="AM38" s="746"/>
      <c r="AN38" s="746"/>
      <c r="AO38" s="629"/>
      <c r="AP38" s="636">
        <f>'報告書（事業主控）'!AP38</f>
        <v>0</v>
      </c>
      <c r="AQ38" s="637"/>
      <c r="AR38" s="637"/>
      <c r="AS38" s="638"/>
    </row>
    <row r="39" spans="2:45" ht="16.149999999999999" customHeight="1" x14ac:dyDescent="0.15">
      <c r="D39" s="56"/>
      <c r="E39" s="53"/>
      <c r="F39" s="38"/>
      <c r="G39" s="38"/>
      <c r="H39" s="38"/>
      <c r="I39" s="38"/>
      <c r="J39" s="38"/>
      <c r="K39" s="38"/>
      <c r="L39" s="38"/>
      <c r="M39" s="38"/>
      <c r="N39" s="38"/>
      <c r="O39" s="38"/>
      <c r="P39" s="38"/>
      <c r="Q39" s="38"/>
      <c r="R39" s="38"/>
      <c r="S39" s="38"/>
      <c r="T39" s="38"/>
      <c r="U39" s="38"/>
      <c r="V39" s="38"/>
      <c r="W39" s="38"/>
      <c r="X39" s="38"/>
      <c r="AA39" s="797"/>
      <c r="AB39" s="798"/>
      <c r="AC39" s="737"/>
      <c r="AD39" s="738"/>
      <c r="AE39" s="738"/>
      <c r="AF39" s="738"/>
      <c r="AG39" s="738"/>
      <c r="AH39" s="739"/>
      <c r="AI39" s="747"/>
      <c r="AJ39" s="748"/>
      <c r="AK39" s="748"/>
      <c r="AL39" s="748"/>
      <c r="AM39" s="748"/>
      <c r="AN39" s="748"/>
      <c r="AO39" s="630"/>
      <c r="AP39" s="639"/>
      <c r="AQ39" s="640"/>
      <c r="AR39" s="640"/>
      <c r="AS39" s="641"/>
    </row>
    <row r="40" spans="2:45" ht="9" customHeight="1" x14ac:dyDescent="0.15">
      <c r="D40" s="56"/>
      <c r="E40" s="53"/>
      <c r="F40" s="38"/>
      <c r="G40" s="38"/>
      <c r="H40" s="38"/>
      <c r="I40" s="38"/>
      <c r="J40" s="38"/>
      <c r="K40" s="38"/>
      <c r="L40" s="38"/>
      <c r="M40" s="38"/>
      <c r="N40" s="38"/>
      <c r="O40" s="38"/>
      <c r="P40" s="38"/>
      <c r="Q40" s="38"/>
      <c r="R40" s="38"/>
      <c r="S40" s="38"/>
      <c r="T40" s="38"/>
      <c r="U40" s="38"/>
      <c r="V40" s="38"/>
      <c r="W40" s="38"/>
      <c r="X40" s="38"/>
      <c r="AA40" s="58"/>
      <c r="AB40" s="58"/>
      <c r="AC40" s="127"/>
      <c r="AD40" s="127"/>
      <c r="AE40" s="127"/>
      <c r="AF40" s="127"/>
      <c r="AG40" s="127"/>
      <c r="AH40" s="127"/>
      <c r="AI40" s="127"/>
      <c r="AJ40" s="127"/>
      <c r="AK40" s="127"/>
      <c r="AL40" s="127"/>
      <c r="AM40" s="127"/>
      <c r="AN40" s="127"/>
      <c r="AO40" s="270"/>
      <c r="AP40" s="127"/>
      <c r="AQ40" s="59"/>
      <c r="AR40" s="59"/>
      <c r="AS40" s="59"/>
    </row>
    <row r="41" spans="2:45" ht="9" customHeight="1" x14ac:dyDescent="0.15">
      <c r="AQ41" s="60"/>
      <c r="AR41" s="60"/>
      <c r="AS41" s="60"/>
    </row>
    <row r="42" spans="2:45" ht="7.5" customHeight="1" x14ac:dyDescent="0.15">
      <c r="X42" s="36"/>
      <c r="Y42" s="36"/>
      <c r="Z42" s="37"/>
      <c r="AA42" s="37"/>
      <c r="AB42" s="37"/>
      <c r="AC42" s="37"/>
      <c r="AD42" s="37"/>
      <c r="AE42" s="37"/>
      <c r="AF42" s="37"/>
      <c r="AG42" s="37"/>
      <c r="AH42" s="37"/>
      <c r="AI42" s="37"/>
      <c r="AJ42" s="37"/>
      <c r="AK42" s="37"/>
      <c r="AL42" s="37"/>
      <c r="AM42" s="37"/>
      <c r="AN42" s="37"/>
      <c r="AO42" s="37"/>
      <c r="AP42" s="37"/>
      <c r="AQ42" s="37"/>
      <c r="AR42" s="37"/>
      <c r="AS42" s="37"/>
    </row>
    <row r="43" spans="2:45" ht="10.5" customHeight="1" x14ac:dyDescent="0.15">
      <c r="X43" s="36"/>
      <c r="Y43" s="36"/>
      <c r="Z43" s="37"/>
      <c r="AA43" s="37"/>
      <c r="AB43" s="37"/>
      <c r="AC43" s="37"/>
      <c r="AD43" s="37"/>
      <c r="AE43" s="37"/>
      <c r="AF43" s="37"/>
      <c r="AG43" s="37"/>
      <c r="AH43" s="37"/>
      <c r="AI43" s="37"/>
      <c r="AJ43" s="37"/>
      <c r="AK43" s="37"/>
      <c r="AL43" s="37"/>
      <c r="AM43" s="37"/>
      <c r="AN43" s="37"/>
      <c r="AO43" s="37"/>
      <c r="AP43" s="37"/>
      <c r="AQ43" s="37"/>
      <c r="AR43" s="37"/>
      <c r="AS43" s="37"/>
    </row>
    <row r="44" spans="2:45" ht="5.25" customHeight="1" x14ac:dyDescent="0.15">
      <c r="X44" s="36"/>
      <c r="Y44" s="36"/>
      <c r="Z44" s="37"/>
      <c r="AA44" s="37"/>
      <c r="AB44" s="37"/>
      <c r="AC44" s="37"/>
      <c r="AD44" s="37"/>
      <c r="AE44" s="37"/>
      <c r="AF44" s="37"/>
      <c r="AG44" s="37"/>
      <c r="AH44" s="37"/>
      <c r="AI44" s="37"/>
      <c r="AJ44" s="37"/>
      <c r="AK44" s="37"/>
      <c r="AL44" s="37"/>
      <c r="AM44" s="37"/>
      <c r="AN44" s="37"/>
      <c r="AO44" s="37"/>
      <c r="AP44" s="37"/>
      <c r="AQ44" s="37"/>
      <c r="AR44" s="37"/>
      <c r="AS44" s="37"/>
    </row>
    <row r="45" spans="2:45" ht="5.25" customHeight="1" x14ac:dyDescent="0.15">
      <c r="X45" s="36"/>
      <c r="Y45" s="36"/>
      <c r="Z45" s="37"/>
      <c r="AA45" s="37"/>
      <c r="AB45" s="37"/>
      <c r="AC45" s="37"/>
      <c r="AD45" s="37"/>
      <c r="AE45" s="37"/>
      <c r="AF45" s="37"/>
      <c r="AG45" s="37"/>
      <c r="AH45" s="37"/>
      <c r="AI45" s="37"/>
      <c r="AJ45" s="37"/>
      <c r="AK45" s="37"/>
      <c r="AL45" s="37"/>
      <c r="AM45" s="37"/>
      <c r="AN45" s="37"/>
      <c r="AO45" s="37"/>
      <c r="AP45" s="37"/>
      <c r="AQ45" s="37"/>
      <c r="AR45" s="37"/>
      <c r="AS45" s="37"/>
    </row>
    <row r="46" spans="2:45" ht="5.25" customHeight="1" x14ac:dyDescent="0.15">
      <c r="X46" s="36"/>
      <c r="Y46" s="36"/>
      <c r="Z46" s="37"/>
      <c r="AA46" s="37"/>
      <c r="AB46" s="37"/>
      <c r="AC46" s="37"/>
      <c r="AD46" s="37"/>
      <c r="AE46" s="37"/>
      <c r="AF46" s="37"/>
      <c r="AG46" s="37"/>
      <c r="AH46" s="37"/>
      <c r="AI46" s="37"/>
      <c r="AJ46" s="37"/>
      <c r="AK46" s="37"/>
      <c r="AL46" s="37"/>
      <c r="AM46" s="37"/>
      <c r="AN46" s="37"/>
      <c r="AO46" s="37"/>
      <c r="AP46" s="37"/>
      <c r="AQ46" s="37"/>
      <c r="AR46" s="37"/>
      <c r="AS46" s="37"/>
    </row>
    <row r="47" spans="2:45" ht="5.25" customHeight="1" x14ac:dyDescent="0.15">
      <c r="X47" s="36"/>
      <c r="Y47" s="36"/>
      <c r="Z47" s="37"/>
      <c r="AA47" s="37"/>
      <c r="AB47" s="37"/>
      <c r="AC47" s="37"/>
      <c r="AD47" s="37"/>
      <c r="AE47" s="37"/>
      <c r="AF47" s="37"/>
      <c r="AG47" s="37"/>
      <c r="AH47" s="37"/>
      <c r="AI47" s="37"/>
      <c r="AJ47" s="37"/>
      <c r="AK47" s="37"/>
      <c r="AL47" s="37"/>
      <c r="AM47" s="37"/>
      <c r="AN47" s="37"/>
      <c r="AO47" s="37"/>
      <c r="AP47" s="37"/>
      <c r="AQ47" s="37"/>
      <c r="AR47" s="37"/>
      <c r="AS47" s="37"/>
    </row>
    <row r="48" spans="2:45" ht="17.25" customHeight="1" x14ac:dyDescent="0.15">
      <c r="B48" s="38" t="s">
        <v>83</v>
      </c>
      <c r="L48" s="37"/>
      <c r="M48" s="37"/>
      <c r="N48" s="37"/>
      <c r="O48" s="37"/>
      <c r="P48" s="37"/>
      <c r="Q48" s="37"/>
      <c r="R48" s="37"/>
      <c r="S48" s="260"/>
      <c r="T48" s="260"/>
      <c r="U48" s="260"/>
      <c r="V48" s="260"/>
      <c r="W48" s="260"/>
      <c r="X48" s="37"/>
      <c r="Y48" s="37"/>
      <c r="Z48" s="37"/>
      <c r="AA48" s="37"/>
      <c r="AB48" s="37"/>
      <c r="AC48" s="37"/>
      <c r="AL48" s="39"/>
      <c r="AM48" s="39"/>
      <c r="AN48" s="39"/>
      <c r="AO48" s="39"/>
    </row>
    <row r="49" spans="2:46" ht="12.75" customHeight="1" x14ac:dyDescent="0.15">
      <c r="L49" s="37"/>
      <c r="M49" s="40"/>
      <c r="N49" s="40"/>
      <c r="O49" s="40"/>
      <c r="P49" s="40"/>
      <c r="Q49" s="40"/>
      <c r="R49" s="40"/>
      <c r="S49" s="40"/>
      <c r="T49" s="41"/>
      <c r="U49" s="41"/>
      <c r="V49" s="41"/>
      <c r="W49" s="41"/>
      <c r="X49" s="41"/>
      <c r="Y49" s="41"/>
      <c r="Z49" s="41"/>
      <c r="AA49" s="40"/>
      <c r="AB49" s="40"/>
      <c r="AC49" s="40"/>
      <c r="AL49" s="39"/>
      <c r="AM49" s="749" t="s">
        <v>86</v>
      </c>
      <c r="AN49" s="750"/>
      <c r="AO49" s="750"/>
      <c r="AP49" s="751"/>
    </row>
    <row r="50" spans="2:46" ht="12.75" customHeight="1" x14ac:dyDescent="0.15">
      <c r="L50" s="37"/>
      <c r="M50" s="40"/>
      <c r="N50" s="40"/>
      <c r="O50" s="40"/>
      <c r="P50" s="40"/>
      <c r="Q50" s="40"/>
      <c r="R50" s="40"/>
      <c r="S50" s="40"/>
      <c r="T50" s="41"/>
      <c r="U50" s="41"/>
      <c r="V50" s="41"/>
      <c r="W50" s="41"/>
      <c r="X50" s="41"/>
      <c r="Y50" s="41"/>
      <c r="Z50" s="41"/>
      <c r="AA50" s="40"/>
      <c r="AB50" s="40"/>
      <c r="AC50" s="40"/>
      <c r="AL50" s="39"/>
      <c r="AM50" s="752"/>
      <c r="AN50" s="753"/>
      <c r="AO50" s="753"/>
      <c r="AP50" s="754"/>
    </row>
    <row r="51" spans="2:46" ht="12.75" customHeight="1" x14ac:dyDescent="0.15">
      <c r="L51" s="37"/>
      <c r="M51" s="40"/>
      <c r="N51" s="40"/>
      <c r="O51" s="40"/>
      <c r="P51" s="40"/>
      <c r="Q51" s="40"/>
      <c r="R51" s="40"/>
      <c r="S51" s="40"/>
      <c r="T51" s="40"/>
      <c r="U51" s="40"/>
      <c r="V51" s="40"/>
      <c r="W51" s="40"/>
      <c r="X51" s="40"/>
      <c r="Y51" s="40"/>
      <c r="Z51" s="40"/>
      <c r="AA51" s="40"/>
      <c r="AB51" s="40"/>
      <c r="AC51" s="40"/>
      <c r="AL51" s="39"/>
      <c r="AM51" s="39"/>
      <c r="AN51" s="134"/>
      <c r="AO51" s="134"/>
    </row>
    <row r="52" spans="2:46" ht="6" customHeight="1" x14ac:dyDescent="0.15">
      <c r="L52" s="37"/>
      <c r="M52" s="40"/>
      <c r="N52" s="40"/>
      <c r="O52" s="40"/>
      <c r="P52" s="40"/>
      <c r="Q52" s="40"/>
      <c r="R52" s="40"/>
      <c r="S52" s="40"/>
      <c r="T52" s="40"/>
      <c r="U52" s="40"/>
      <c r="V52" s="40"/>
      <c r="W52" s="40"/>
      <c r="X52" s="40"/>
      <c r="Y52" s="40"/>
      <c r="Z52" s="40"/>
      <c r="AA52" s="40"/>
      <c r="AB52" s="40"/>
      <c r="AC52" s="40"/>
      <c r="AL52" s="39"/>
      <c r="AM52" s="39"/>
    </row>
    <row r="53" spans="2:46" ht="12.75" customHeight="1" x14ac:dyDescent="0.15">
      <c r="B53" s="711" t="s">
        <v>9</v>
      </c>
      <c r="C53" s="712"/>
      <c r="D53" s="712"/>
      <c r="E53" s="712"/>
      <c r="F53" s="712"/>
      <c r="G53" s="712"/>
      <c r="H53" s="712"/>
      <c r="I53" s="712"/>
      <c r="J53" s="671" t="s">
        <v>10</v>
      </c>
      <c r="K53" s="671"/>
      <c r="L53" s="269" t="s">
        <v>11</v>
      </c>
      <c r="M53" s="671" t="s">
        <v>12</v>
      </c>
      <c r="N53" s="671"/>
      <c r="O53" s="719" t="s">
        <v>13</v>
      </c>
      <c r="P53" s="671"/>
      <c r="Q53" s="671"/>
      <c r="R53" s="671"/>
      <c r="S53" s="671"/>
      <c r="T53" s="671"/>
      <c r="U53" s="671" t="s">
        <v>14</v>
      </c>
      <c r="V53" s="671"/>
      <c r="W53" s="671"/>
      <c r="X53" s="37"/>
      <c r="Y53" s="37"/>
      <c r="Z53" s="37"/>
      <c r="AA53" s="37"/>
      <c r="AB53" s="37"/>
      <c r="AC53" s="37"/>
      <c r="AD53" s="270"/>
      <c r="AE53" s="270"/>
      <c r="AF53" s="270"/>
      <c r="AG53" s="270"/>
      <c r="AH53" s="270"/>
      <c r="AI53" s="270"/>
      <c r="AJ53" s="270"/>
      <c r="AK53" s="37"/>
      <c r="AL53" s="742">
        <f>$AL$9</f>
        <v>0</v>
      </c>
      <c r="AM53" s="631"/>
      <c r="AN53" s="617" t="s">
        <v>15</v>
      </c>
      <c r="AO53" s="617"/>
      <c r="AP53" s="631">
        <f>'報告書（事業主控）'!AP53</f>
        <v>2</v>
      </c>
      <c r="AQ53" s="631"/>
      <c r="AR53" s="617" t="s">
        <v>16</v>
      </c>
      <c r="AS53" s="618"/>
      <c r="AT53" s="37"/>
    </row>
    <row r="54" spans="2:46" ht="13.9" customHeight="1" x14ac:dyDescent="0.15">
      <c r="B54" s="712"/>
      <c r="C54" s="712"/>
      <c r="D54" s="712"/>
      <c r="E54" s="712"/>
      <c r="F54" s="712"/>
      <c r="G54" s="712"/>
      <c r="H54" s="712"/>
      <c r="I54" s="712"/>
      <c r="J54" s="678" t="str">
        <f>$J$10</f>
        <v>1</v>
      </c>
      <c r="K54" s="680" t="str">
        <f>$K$10</f>
        <v>5</v>
      </c>
      <c r="L54" s="683" t="str">
        <f>$L$10</f>
        <v>1</v>
      </c>
      <c r="M54" s="686" t="str">
        <f>$M$10</f>
        <v>0</v>
      </c>
      <c r="N54" s="680" t="str">
        <f>$N$10</f>
        <v>3</v>
      </c>
      <c r="O54" s="686" t="str">
        <f>$O$10</f>
        <v>9</v>
      </c>
      <c r="P54" s="708" t="str">
        <f>$P$10</f>
        <v>3</v>
      </c>
      <c r="Q54" s="708" t="str">
        <f>$Q$10</f>
        <v>6</v>
      </c>
      <c r="R54" s="708" t="str">
        <f>$R$10</f>
        <v>1</v>
      </c>
      <c r="S54" s="708" t="str">
        <f>$S$10</f>
        <v>5</v>
      </c>
      <c r="T54" s="680" t="str">
        <f>$T$10</f>
        <v>5</v>
      </c>
      <c r="U54" s="686">
        <f>$U$10</f>
        <v>0</v>
      </c>
      <c r="V54" s="708">
        <f>$V$10</f>
        <v>0</v>
      </c>
      <c r="W54" s="680">
        <f>$W$10</f>
        <v>0</v>
      </c>
      <c r="X54" s="37"/>
      <c r="Y54" s="37"/>
      <c r="Z54" s="37"/>
      <c r="AA54" s="37"/>
      <c r="AB54" s="37"/>
      <c r="AC54" s="37"/>
      <c r="AD54" s="270"/>
      <c r="AE54" s="270"/>
      <c r="AF54" s="270"/>
      <c r="AG54" s="270"/>
      <c r="AH54" s="270"/>
      <c r="AI54" s="270"/>
      <c r="AJ54" s="270"/>
      <c r="AK54" s="37"/>
      <c r="AL54" s="743"/>
      <c r="AM54" s="632"/>
      <c r="AN54" s="619"/>
      <c r="AO54" s="619"/>
      <c r="AP54" s="632"/>
      <c r="AQ54" s="632"/>
      <c r="AR54" s="619"/>
      <c r="AS54" s="620"/>
      <c r="AT54" s="37"/>
    </row>
    <row r="55" spans="2:46" ht="9" customHeight="1" x14ac:dyDescent="0.15">
      <c r="B55" s="712"/>
      <c r="C55" s="712"/>
      <c r="D55" s="712"/>
      <c r="E55" s="712"/>
      <c r="F55" s="712"/>
      <c r="G55" s="712"/>
      <c r="H55" s="712"/>
      <c r="I55" s="712"/>
      <c r="J55" s="679"/>
      <c r="K55" s="681"/>
      <c r="L55" s="684"/>
      <c r="M55" s="687"/>
      <c r="N55" s="681"/>
      <c r="O55" s="687"/>
      <c r="P55" s="709"/>
      <c r="Q55" s="709"/>
      <c r="R55" s="709"/>
      <c r="S55" s="709"/>
      <c r="T55" s="681"/>
      <c r="U55" s="687"/>
      <c r="V55" s="709"/>
      <c r="W55" s="681"/>
      <c r="X55" s="37"/>
      <c r="Y55" s="37"/>
      <c r="Z55" s="37"/>
      <c r="AA55" s="37"/>
      <c r="AB55" s="37"/>
      <c r="AC55" s="37"/>
      <c r="AD55" s="270"/>
      <c r="AE55" s="270"/>
      <c r="AF55" s="270"/>
      <c r="AG55" s="270"/>
      <c r="AH55" s="270"/>
      <c r="AI55" s="270"/>
      <c r="AJ55" s="270"/>
      <c r="AK55" s="37"/>
      <c r="AL55" s="744"/>
      <c r="AM55" s="633"/>
      <c r="AN55" s="621"/>
      <c r="AO55" s="621"/>
      <c r="AP55" s="633"/>
      <c r="AQ55" s="633"/>
      <c r="AR55" s="621"/>
      <c r="AS55" s="622"/>
      <c r="AT55" s="37"/>
    </row>
    <row r="56" spans="2:46" ht="6" customHeight="1" x14ac:dyDescent="0.15">
      <c r="B56" s="713"/>
      <c r="C56" s="713"/>
      <c r="D56" s="713"/>
      <c r="E56" s="713"/>
      <c r="F56" s="713"/>
      <c r="G56" s="713"/>
      <c r="H56" s="713"/>
      <c r="I56" s="713"/>
      <c r="J56" s="679"/>
      <c r="K56" s="682"/>
      <c r="L56" s="685"/>
      <c r="M56" s="688"/>
      <c r="N56" s="682"/>
      <c r="O56" s="688"/>
      <c r="P56" s="710"/>
      <c r="Q56" s="710"/>
      <c r="R56" s="710"/>
      <c r="S56" s="710"/>
      <c r="T56" s="682"/>
      <c r="U56" s="688"/>
      <c r="V56" s="710"/>
      <c r="W56" s="682"/>
      <c r="X56" s="37"/>
      <c r="Y56" s="37"/>
      <c r="Z56" s="37"/>
      <c r="AA56" s="37"/>
      <c r="AB56" s="37"/>
      <c r="AC56" s="37"/>
      <c r="AD56" s="37"/>
      <c r="AE56" s="37"/>
      <c r="AF56" s="37"/>
      <c r="AG56" s="37"/>
      <c r="AH56" s="37"/>
      <c r="AI56" s="37"/>
      <c r="AJ56" s="37"/>
      <c r="AK56" s="37"/>
      <c r="AT56" s="37"/>
    </row>
    <row r="57" spans="2:46" ht="15" customHeight="1" x14ac:dyDescent="0.15">
      <c r="B57" s="692" t="s">
        <v>84</v>
      </c>
      <c r="C57" s="693"/>
      <c r="D57" s="693"/>
      <c r="E57" s="693"/>
      <c r="F57" s="693"/>
      <c r="G57" s="693"/>
      <c r="H57" s="693"/>
      <c r="I57" s="694"/>
      <c r="J57" s="692" t="s">
        <v>21</v>
      </c>
      <c r="K57" s="693"/>
      <c r="L57" s="693"/>
      <c r="M57" s="693"/>
      <c r="N57" s="701"/>
      <c r="O57" s="704" t="s">
        <v>85</v>
      </c>
      <c r="P57" s="693"/>
      <c r="Q57" s="693"/>
      <c r="R57" s="693"/>
      <c r="S57" s="693"/>
      <c r="T57" s="693"/>
      <c r="U57" s="694"/>
      <c r="V57" s="135" t="s">
        <v>23</v>
      </c>
      <c r="W57" s="136"/>
      <c r="X57" s="136"/>
      <c r="Y57" s="707" t="s">
        <v>24</v>
      </c>
      <c r="Z57" s="707"/>
      <c r="AA57" s="707"/>
      <c r="AB57" s="707"/>
      <c r="AC57" s="707"/>
      <c r="AD57" s="707"/>
      <c r="AE57" s="707"/>
      <c r="AF57" s="707"/>
      <c r="AG57" s="707"/>
      <c r="AH57" s="707"/>
      <c r="AI57" s="136"/>
      <c r="AJ57" s="136"/>
      <c r="AK57" s="137"/>
      <c r="AL57" s="642" t="s">
        <v>87</v>
      </c>
      <c r="AM57" s="642"/>
      <c r="AN57" s="634" t="s">
        <v>26</v>
      </c>
      <c r="AO57" s="634"/>
      <c r="AP57" s="634"/>
      <c r="AQ57" s="634"/>
      <c r="AR57" s="634"/>
      <c r="AS57" s="635"/>
      <c r="AT57" s="37"/>
    </row>
    <row r="58" spans="2:46" ht="18" customHeight="1" x14ac:dyDescent="0.15">
      <c r="B58" s="695"/>
      <c r="C58" s="696"/>
      <c r="D58" s="696"/>
      <c r="E58" s="696"/>
      <c r="F58" s="696"/>
      <c r="G58" s="696"/>
      <c r="H58" s="696"/>
      <c r="I58" s="697"/>
      <c r="J58" s="695"/>
      <c r="K58" s="696"/>
      <c r="L58" s="696"/>
      <c r="M58" s="696"/>
      <c r="N58" s="702"/>
      <c r="O58" s="705"/>
      <c r="P58" s="696"/>
      <c r="Q58" s="696"/>
      <c r="R58" s="696"/>
      <c r="S58" s="696"/>
      <c r="T58" s="696"/>
      <c r="U58" s="697"/>
      <c r="V58" s="414" t="s">
        <v>167</v>
      </c>
      <c r="W58" s="415"/>
      <c r="X58" s="415"/>
      <c r="Y58" s="416"/>
      <c r="Z58" s="414" t="s">
        <v>168</v>
      </c>
      <c r="AA58" s="415"/>
      <c r="AB58" s="415"/>
      <c r="AC58" s="416"/>
      <c r="AD58" s="414" t="s">
        <v>169</v>
      </c>
      <c r="AE58" s="415"/>
      <c r="AF58" s="415"/>
      <c r="AG58" s="416"/>
      <c r="AH58" s="414" t="s">
        <v>170</v>
      </c>
      <c r="AI58" s="420"/>
      <c r="AJ58" s="420"/>
      <c r="AK58" s="421"/>
      <c r="AL58" s="672" t="s">
        <v>93</v>
      </c>
      <c r="AM58" s="672"/>
      <c r="AN58" s="674" t="s">
        <v>30</v>
      </c>
      <c r="AO58" s="675"/>
      <c r="AP58" s="675"/>
      <c r="AQ58" s="675"/>
      <c r="AR58" s="676"/>
      <c r="AS58" s="677"/>
      <c r="AT58" s="37"/>
    </row>
    <row r="59" spans="2:46" ht="18" customHeight="1" x14ac:dyDescent="0.15">
      <c r="B59" s="698"/>
      <c r="C59" s="699"/>
      <c r="D59" s="699"/>
      <c r="E59" s="699"/>
      <c r="F59" s="699"/>
      <c r="G59" s="699"/>
      <c r="H59" s="699"/>
      <c r="I59" s="700"/>
      <c r="J59" s="698"/>
      <c r="K59" s="699"/>
      <c r="L59" s="699"/>
      <c r="M59" s="699"/>
      <c r="N59" s="703"/>
      <c r="O59" s="706"/>
      <c r="P59" s="699"/>
      <c r="Q59" s="699"/>
      <c r="R59" s="699"/>
      <c r="S59" s="699"/>
      <c r="T59" s="699"/>
      <c r="U59" s="700"/>
      <c r="V59" s="417"/>
      <c r="W59" s="418"/>
      <c r="X59" s="418"/>
      <c r="Y59" s="419"/>
      <c r="Z59" s="417"/>
      <c r="AA59" s="418"/>
      <c r="AB59" s="418"/>
      <c r="AC59" s="419"/>
      <c r="AD59" s="417"/>
      <c r="AE59" s="418"/>
      <c r="AF59" s="418"/>
      <c r="AG59" s="419"/>
      <c r="AH59" s="422"/>
      <c r="AI59" s="423"/>
      <c r="AJ59" s="423"/>
      <c r="AK59" s="424"/>
      <c r="AL59" s="673"/>
      <c r="AM59" s="673"/>
      <c r="AN59" s="643"/>
      <c r="AO59" s="643"/>
      <c r="AP59" s="643"/>
      <c r="AQ59" s="643"/>
      <c r="AR59" s="643"/>
      <c r="AS59" s="644"/>
      <c r="AT59" s="37"/>
    </row>
    <row r="60" spans="2:46" ht="18" customHeight="1" x14ac:dyDescent="0.15">
      <c r="B60" s="714">
        <f>'報告書（事業主控）'!B60</f>
        <v>0</v>
      </c>
      <c r="C60" s="715"/>
      <c r="D60" s="715"/>
      <c r="E60" s="715"/>
      <c r="F60" s="715"/>
      <c r="G60" s="715"/>
      <c r="H60" s="715"/>
      <c r="I60" s="716"/>
      <c r="J60" s="714">
        <f>'報告書（事業主控）'!J60</f>
        <v>0</v>
      </c>
      <c r="K60" s="715"/>
      <c r="L60" s="715"/>
      <c r="M60" s="715"/>
      <c r="N60" s="717"/>
      <c r="O60" s="140">
        <f>'報告書（事業主控）'!O60</f>
        <v>0</v>
      </c>
      <c r="P60" s="264" t="s">
        <v>61</v>
      </c>
      <c r="Q60" s="140">
        <f>'報告書（事業主控）'!Q60</f>
        <v>0</v>
      </c>
      <c r="R60" s="264" t="s">
        <v>90</v>
      </c>
      <c r="S60" s="140">
        <f>'報告書（事業主控）'!S60</f>
        <v>0</v>
      </c>
      <c r="T60" s="718" t="s">
        <v>91</v>
      </c>
      <c r="U60" s="718"/>
      <c r="V60" s="729">
        <f>'報告書（事業主控）'!V60</f>
        <v>0</v>
      </c>
      <c r="W60" s="730"/>
      <c r="X60" s="730"/>
      <c r="Y60" s="229" t="s">
        <v>59</v>
      </c>
      <c r="Z60" s="230"/>
      <c r="AA60" s="231"/>
      <c r="AB60" s="231"/>
      <c r="AC60" s="232" t="s">
        <v>166</v>
      </c>
      <c r="AD60" s="230"/>
      <c r="AE60" s="231"/>
      <c r="AF60" s="231"/>
      <c r="AG60" s="233" t="s">
        <v>166</v>
      </c>
      <c r="AH60" s="689" t="s">
        <v>171</v>
      </c>
      <c r="AI60" s="690"/>
      <c r="AJ60" s="690"/>
      <c r="AK60" s="691"/>
      <c r="AL60" s="145"/>
      <c r="AM60" s="147"/>
      <c r="AN60" s="614">
        <f>'報告書（事業主控）'!AN60</f>
        <v>0</v>
      </c>
      <c r="AO60" s="615"/>
      <c r="AP60" s="615"/>
      <c r="AQ60" s="615"/>
      <c r="AR60" s="615"/>
      <c r="AS60" s="142" t="s">
        <v>59</v>
      </c>
      <c r="AT60" s="37"/>
    </row>
    <row r="61" spans="2:46" ht="18" customHeight="1" x14ac:dyDescent="0.15">
      <c r="B61" s="663"/>
      <c r="C61" s="664"/>
      <c r="D61" s="664"/>
      <c r="E61" s="664"/>
      <c r="F61" s="664"/>
      <c r="G61" s="664"/>
      <c r="H61" s="664"/>
      <c r="I61" s="665"/>
      <c r="J61" s="663"/>
      <c r="K61" s="664"/>
      <c r="L61" s="664"/>
      <c r="M61" s="664"/>
      <c r="N61" s="667"/>
      <c r="O61" s="216">
        <f>'報告書（事業主控）'!O61</f>
        <v>0</v>
      </c>
      <c r="P61" s="265" t="s">
        <v>61</v>
      </c>
      <c r="Q61" s="216">
        <f>'報告書（事業主控）'!Q61</f>
        <v>0</v>
      </c>
      <c r="R61" s="265" t="s">
        <v>90</v>
      </c>
      <c r="S61" s="216">
        <f>'報告書（事業主控）'!S61</f>
        <v>0</v>
      </c>
      <c r="T61" s="669" t="s">
        <v>92</v>
      </c>
      <c r="U61" s="669"/>
      <c r="V61" s="623">
        <f>'報告書（事業主控）'!V61</f>
        <v>0</v>
      </c>
      <c r="W61" s="624"/>
      <c r="X61" s="624"/>
      <c r="Y61" s="624"/>
      <c r="Z61" s="623">
        <f>'報告書（事業主控）'!Z61</f>
        <v>0</v>
      </c>
      <c r="AA61" s="624"/>
      <c r="AB61" s="624"/>
      <c r="AC61" s="624"/>
      <c r="AD61" s="623">
        <f>'報告書（事業主控）'!AD61</f>
        <v>0</v>
      </c>
      <c r="AE61" s="624"/>
      <c r="AF61" s="624"/>
      <c r="AG61" s="648"/>
      <c r="AH61" s="625">
        <f>'報告書（事業主控）'!AH61</f>
        <v>0</v>
      </c>
      <c r="AI61" s="626"/>
      <c r="AJ61" s="626"/>
      <c r="AK61" s="627"/>
      <c r="AL61" s="645">
        <f>'報告書（事業主控）'!AL61</f>
        <v>0</v>
      </c>
      <c r="AM61" s="646"/>
      <c r="AN61" s="623">
        <f>'報告書（事業主控）'!AN61</f>
        <v>0</v>
      </c>
      <c r="AO61" s="624"/>
      <c r="AP61" s="624"/>
      <c r="AQ61" s="624"/>
      <c r="AR61" s="624"/>
      <c r="AS61" s="263"/>
      <c r="AT61" s="37"/>
    </row>
    <row r="62" spans="2:46" ht="18" customHeight="1" x14ac:dyDescent="0.15">
      <c r="B62" s="660">
        <f>'報告書（事業主控）'!B62</f>
        <v>0</v>
      </c>
      <c r="C62" s="661"/>
      <c r="D62" s="661"/>
      <c r="E62" s="661"/>
      <c r="F62" s="661"/>
      <c r="G62" s="661"/>
      <c r="H62" s="661"/>
      <c r="I62" s="662"/>
      <c r="J62" s="714">
        <f>'報告書（事業主控）'!J62</f>
        <v>0</v>
      </c>
      <c r="K62" s="715"/>
      <c r="L62" s="715"/>
      <c r="M62" s="715"/>
      <c r="N62" s="717"/>
      <c r="O62" s="140">
        <f>'報告書（事業主控）'!O62</f>
        <v>0</v>
      </c>
      <c r="P62" s="264" t="s">
        <v>61</v>
      </c>
      <c r="Q62" s="140">
        <f>'報告書（事業主控）'!Q62</f>
        <v>0</v>
      </c>
      <c r="R62" s="264" t="s">
        <v>90</v>
      </c>
      <c r="S62" s="140">
        <f>'報告書（事業主控）'!S62</f>
        <v>0</v>
      </c>
      <c r="T62" s="718" t="s">
        <v>91</v>
      </c>
      <c r="U62" s="718"/>
      <c r="V62" s="729">
        <f>'報告書（事業主控）'!V62</f>
        <v>0</v>
      </c>
      <c r="W62" s="730"/>
      <c r="X62" s="730"/>
      <c r="Y62" s="144"/>
      <c r="Z62" s="145"/>
      <c r="AA62" s="146"/>
      <c r="AB62" s="146"/>
      <c r="AC62" s="144"/>
      <c r="AD62" s="145"/>
      <c r="AE62" s="146"/>
      <c r="AF62" s="146"/>
      <c r="AG62" s="144"/>
      <c r="AH62" s="614">
        <f>'報告書（事業主控）'!AH62</f>
        <v>0</v>
      </c>
      <c r="AI62" s="615"/>
      <c r="AJ62" s="615"/>
      <c r="AK62" s="616"/>
      <c r="AL62" s="145"/>
      <c r="AM62" s="147"/>
      <c r="AN62" s="614">
        <f>'報告書（事業主控）'!AN62</f>
        <v>0</v>
      </c>
      <c r="AO62" s="615"/>
      <c r="AP62" s="615"/>
      <c r="AQ62" s="615"/>
      <c r="AR62" s="615"/>
      <c r="AS62" s="261"/>
      <c r="AT62" s="37"/>
    </row>
    <row r="63" spans="2:46" ht="18" customHeight="1" x14ac:dyDescent="0.15">
      <c r="B63" s="663"/>
      <c r="C63" s="664"/>
      <c r="D63" s="664"/>
      <c r="E63" s="664"/>
      <c r="F63" s="664"/>
      <c r="G63" s="664"/>
      <c r="H63" s="664"/>
      <c r="I63" s="665"/>
      <c r="J63" s="663"/>
      <c r="K63" s="664"/>
      <c r="L63" s="664"/>
      <c r="M63" s="664"/>
      <c r="N63" s="667"/>
      <c r="O63" s="216">
        <f>'報告書（事業主控）'!O63</f>
        <v>0</v>
      </c>
      <c r="P63" s="265" t="s">
        <v>61</v>
      </c>
      <c r="Q63" s="216">
        <f>'報告書（事業主控）'!Q63</f>
        <v>0</v>
      </c>
      <c r="R63" s="265" t="s">
        <v>90</v>
      </c>
      <c r="S63" s="216">
        <f>'報告書（事業主控）'!S63</f>
        <v>0</v>
      </c>
      <c r="T63" s="669" t="s">
        <v>92</v>
      </c>
      <c r="U63" s="669"/>
      <c r="V63" s="625">
        <f>'報告書（事業主控）'!V63</f>
        <v>0</v>
      </c>
      <c r="W63" s="626"/>
      <c r="X63" s="626"/>
      <c r="Y63" s="626"/>
      <c r="Z63" s="625">
        <f>'報告書（事業主控）'!Z63</f>
        <v>0</v>
      </c>
      <c r="AA63" s="626"/>
      <c r="AB63" s="626"/>
      <c r="AC63" s="626"/>
      <c r="AD63" s="625">
        <f>'報告書（事業主控）'!AD63</f>
        <v>0</v>
      </c>
      <c r="AE63" s="626"/>
      <c r="AF63" s="626"/>
      <c r="AG63" s="626"/>
      <c r="AH63" s="625">
        <f>'報告書（事業主控）'!AH63</f>
        <v>0</v>
      </c>
      <c r="AI63" s="626"/>
      <c r="AJ63" s="626"/>
      <c r="AK63" s="627"/>
      <c r="AL63" s="645">
        <f>'報告書（事業主控）'!AL63</f>
        <v>0</v>
      </c>
      <c r="AM63" s="646"/>
      <c r="AN63" s="623">
        <f>'報告書（事業主控）'!AN63</f>
        <v>0</v>
      </c>
      <c r="AO63" s="624"/>
      <c r="AP63" s="624"/>
      <c r="AQ63" s="624"/>
      <c r="AR63" s="624"/>
      <c r="AS63" s="263"/>
      <c r="AT63" s="37"/>
    </row>
    <row r="64" spans="2:46" ht="18" customHeight="1" x14ac:dyDescent="0.15">
      <c r="B64" s="660">
        <f>'報告書（事業主控）'!B64</f>
        <v>0</v>
      </c>
      <c r="C64" s="661"/>
      <c r="D64" s="661"/>
      <c r="E64" s="661"/>
      <c r="F64" s="661"/>
      <c r="G64" s="661"/>
      <c r="H64" s="661"/>
      <c r="I64" s="662"/>
      <c r="J64" s="714">
        <f>'報告書（事業主控）'!J64</f>
        <v>0</v>
      </c>
      <c r="K64" s="715"/>
      <c r="L64" s="715"/>
      <c r="M64" s="715"/>
      <c r="N64" s="717"/>
      <c r="O64" s="140">
        <f>'報告書（事業主控）'!O64</f>
        <v>0</v>
      </c>
      <c r="P64" s="264" t="s">
        <v>61</v>
      </c>
      <c r="Q64" s="140">
        <f>'報告書（事業主控）'!Q64</f>
        <v>0</v>
      </c>
      <c r="R64" s="264" t="s">
        <v>90</v>
      </c>
      <c r="S64" s="140">
        <f>'報告書（事業主控）'!S64</f>
        <v>0</v>
      </c>
      <c r="T64" s="718" t="s">
        <v>91</v>
      </c>
      <c r="U64" s="718"/>
      <c r="V64" s="729">
        <f>'報告書（事業主控）'!V64</f>
        <v>0</v>
      </c>
      <c r="W64" s="730"/>
      <c r="X64" s="730"/>
      <c r="Y64" s="144"/>
      <c r="Z64" s="145"/>
      <c r="AA64" s="146"/>
      <c r="AB64" s="146"/>
      <c r="AC64" s="144"/>
      <c r="AD64" s="145"/>
      <c r="AE64" s="146"/>
      <c r="AF64" s="146"/>
      <c r="AG64" s="144"/>
      <c r="AH64" s="614">
        <f>'報告書（事業主控）'!AH64</f>
        <v>0</v>
      </c>
      <c r="AI64" s="615"/>
      <c r="AJ64" s="615"/>
      <c r="AK64" s="616"/>
      <c r="AL64" s="145"/>
      <c r="AM64" s="147"/>
      <c r="AN64" s="614">
        <f>'報告書（事業主控）'!AN64</f>
        <v>0</v>
      </c>
      <c r="AO64" s="615"/>
      <c r="AP64" s="615"/>
      <c r="AQ64" s="615"/>
      <c r="AR64" s="615"/>
      <c r="AS64" s="261"/>
      <c r="AT64" s="37"/>
    </row>
    <row r="65" spans="2:46" ht="18" customHeight="1" x14ac:dyDescent="0.15">
      <c r="B65" s="663"/>
      <c r="C65" s="664"/>
      <c r="D65" s="664"/>
      <c r="E65" s="664"/>
      <c r="F65" s="664"/>
      <c r="G65" s="664"/>
      <c r="H65" s="664"/>
      <c r="I65" s="665"/>
      <c r="J65" s="663"/>
      <c r="K65" s="664"/>
      <c r="L65" s="664"/>
      <c r="M65" s="664"/>
      <c r="N65" s="667"/>
      <c r="O65" s="216">
        <f>'報告書（事業主控）'!O65</f>
        <v>0</v>
      </c>
      <c r="P65" s="265" t="s">
        <v>61</v>
      </c>
      <c r="Q65" s="216">
        <f>'報告書（事業主控）'!Q65</f>
        <v>0</v>
      </c>
      <c r="R65" s="265" t="s">
        <v>90</v>
      </c>
      <c r="S65" s="216">
        <f>'報告書（事業主控）'!S65</f>
        <v>0</v>
      </c>
      <c r="T65" s="669" t="s">
        <v>92</v>
      </c>
      <c r="U65" s="669"/>
      <c r="V65" s="625">
        <f>'報告書（事業主控）'!V65</f>
        <v>0</v>
      </c>
      <c r="W65" s="626"/>
      <c r="X65" s="626"/>
      <c r="Y65" s="626"/>
      <c r="Z65" s="625">
        <f>'報告書（事業主控）'!Z65</f>
        <v>0</v>
      </c>
      <c r="AA65" s="626"/>
      <c r="AB65" s="626"/>
      <c r="AC65" s="626"/>
      <c r="AD65" s="625">
        <f>'報告書（事業主控）'!AD65</f>
        <v>0</v>
      </c>
      <c r="AE65" s="626"/>
      <c r="AF65" s="626"/>
      <c r="AG65" s="626"/>
      <c r="AH65" s="625">
        <f>'報告書（事業主控）'!AH65</f>
        <v>0</v>
      </c>
      <c r="AI65" s="626"/>
      <c r="AJ65" s="626"/>
      <c r="AK65" s="627"/>
      <c r="AL65" s="645">
        <f>'報告書（事業主控）'!AL65</f>
        <v>0</v>
      </c>
      <c r="AM65" s="646"/>
      <c r="AN65" s="623">
        <f>'報告書（事業主控）'!AN65</f>
        <v>0</v>
      </c>
      <c r="AO65" s="624"/>
      <c r="AP65" s="624"/>
      <c r="AQ65" s="624"/>
      <c r="AR65" s="624"/>
      <c r="AS65" s="263"/>
      <c r="AT65" s="37"/>
    </row>
    <row r="66" spans="2:46" ht="18" customHeight="1" x14ac:dyDescent="0.15">
      <c r="B66" s="660">
        <f>'報告書（事業主控）'!B66</f>
        <v>0</v>
      </c>
      <c r="C66" s="661"/>
      <c r="D66" s="661"/>
      <c r="E66" s="661"/>
      <c r="F66" s="661"/>
      <c r="G66" s="661"/>
      <c r="H66" s="661"/>
      <c r="I66" s="662"/>
      <c r="J66" s="714">
        <f>'報告書（事業主控）'!J66</f>
        <v>0</v>
      </c>
      <c r="K66" s="715"/>
      <c r="L66" s="715"/>
      <c r="M66" s="715"/>
      <c r="N66" s="717"/>
      <c r="O66" s="140">
        <f>'報告書（事業主控）'!O66</f>
        <v>0</v>
      </c>
      <c r="P66" s="264" t="s">
        <v>61</v>
      </c>
      <c r="Q66" s="140">
        <f>'報告書（事業主控）'!Q66</f>
        <v>0</v>
      </c>
      <c r="R66" s="264" t="s">
        <v>90</v>
      </c>
      <c r="S66" s="140">
        <f>'報告書（事業主控）'!S66</f>
        <v>0</v>
      </c>
      <c r="T66" s="718" t="s">
        <v>91</v>
      </c>
      <c r="U66" s="718"/>
      <c r="V66" s="729">
        <f>'報告書（事業主控）'!V66</f>
        <v>0</v>
      </c>
      <c r="W66" s="730"/>
      <c r="X66" s="730"/>
      <c r="Y66" s="144"/>
      <c r="Z66" s="145"/>
      <c r="AA66" s="146"/>
      <c r="AB66" s="146"/>
      <c r="AC66" s="144"/>
      <c r="AD66" s="145"/>
      <c r="AE66" s="146"/>
      <c r="AF66" s="146"/>
      <c r="AG66" s="144"/>
      <c r="AH66" s="614">
        <f>'報告書（事業主控）'!AH66</f>
        <v>0</v>
      </c>
      <c r="AI66" s="615"/>
      <c r="AJ66" s="615"/>
      <c r="AK66" s="616"/>
      <c r="AL66" s="145"/>
      <c r="AM66" s="147"/>
      <c r="AN66" s="614">
        <f>'報告書（事業主控）'!AN66</f>
        <v>0</v>
      </c>
      <c r="AO66" s="615"/>
      <c r="AP66" s="615"/>
      <c r="AQ66" s="615"/>
      <c r="AR66" s="615"/>
      <c r="AS66" s="261"/>
      <c r="AT66" s="37"/>
    </row>
    <row r="67" spans="2:46" ht="18" customHeight="1" x14ac:dyDescent="0.15">
      <c r="B67" s="663"/>
      <c r="C67" s="664"/>
      <c r="D67" s="664"/>
      <c r="E67" s="664"/>
      <c r="F67" s="664"/>
      <c r="G67" s="664"/>
      <c r="H67" s="664"/>
      <c r="I67" s="665"/>
      <c r="J67" s="663"/>
      <c r="K67" s="664"/>
      <c r="L67" s="664"/>
      <c r="M67" s="664"/>
      <c r="N67" s="667"/>
      <c r="O67" s="216">
        <f>'報告書（事業主控）'!O67</f>
        <v>0</v>
      </c>
      <c r="P67" s="265" t="s">
        <v>61</v>
      </c>
      <c r="Q67" s="216">
        <f>'報告書（事業主控）'!Q67</f>
        <v>0</v>
      </c>
      <c r="R67" s="265" t="s">
        <v>90</v>
      </c>
      <c r="S67" s="216">
        <f>'報告書（事業主控）'!S67</f>
        <v>0</v>
      </c>
      <c r="T67" s="669" t="s">
        <v>92</v>
      </c>
      <c r="U67" s="669"/>
      <c r="V67" s="625">
        <f>'報告書（事業主控）'!V67</f>
        <v>0</v>
      </c>
      <c r="W67" s="626"/>
      <c r="X67" s="626"/>
      <c r="Y67" s="626"/>
      <c r="Z67" s="625">
        <f>'報告書（事業主控）'!Z67</f>
        <v>0</v>
      </c>
      <c r="AA67" s="626"/>
      <c r="AB67" s="626"/>
      <c r="AC67" s="626"/>
      <c r="AD67" s="625">
        <f>'報告書（事業主控）'!AD67</f>
        <v>0</v>
      </c>
      <c r="AE67" s="626"/>
      <c r="AF67" s="626"/>
      <c r="AG67" s="626"/>
      <c r="AH67" s="625">
        <f>'報告書（事業主控）'!AH67</f>
        <v>0</v>
      </c>
      <c r="AI67" s="626"/>
      <c r="AJ67" s="626"/>
      <c r="AK67" s="627"/>
      <c r="AL67" s="645">
        <f>'報告書（事業主控）'!AL67</f>
        <v>0</v>
      </c>
      <c r="AM67" s="646"/>
      <c r="AN67" s="623">
        <f>'報告書（事業主控）'!AN67</f>
        <v>0</v>
      </c>
      <c r="AO67" s="624"/>
      <c r="AP67" s="624"/>
      <c r="AQ67" s="624"/>
      <c r="AR67" s="624"/>
      <c r="AS67" s="263"/>
      <c r="AT67" s="37"/>
    </row>
    <row r="68" spans="2:46" ht="18" customHeight="1" x14ac:dyDescent="0.15">
      <c r="B68" s="714">
        <f>'報告書（事業主控）'!B68</f>
        <v>0</v>
      </c>
      <c r="C68" s="715"/>
      <c r="D68" s="715"/>
      <c r="E68" s="715"/>
      <c r="F68" s="715"/>
      <c r="G68" s="715"/>
      <c r="H68" s="715"/>
      <c r="I68" s="716"/>
      <c r="J68" s="714">
        <f>'報告書（事業主控）'!J68</f>
        <v>0</v>
      </c>
      <c r="K68" s="715"/>
      <c r="L68" s="715"/>
      <c r="M68" s="715"/>
      <c r="N68" s="717"/>
      <c r="O68" s="140">
        <f>'報告書（事業主控）'!O68</f>
        <v>0</v>
      </c>
      <c r="P68" s="264" t="s">
        <v>61</v>
      </c>
      <c r="Q68" s="140">
        <f>'報告書（事業主控）'!Q68</f>
        <v>0</v>
      </c>
      <c r="R68" s="264" t="s">
        <v>90</v>
      </c>
      <c r="S68" s="140">
        <f>'報告書（事業主控）'!S68</f>
        <v>0</v>
      </c>
      <c r="T68" s="718" t="s">
        <v>91</v>
      </c>
      <c r="U68" s="718"/>
      <c r="V68" s="729">
        <f>'報告書（事業主控）'!V68</f>
        <v>0</v>
      </c>
      <c r="W68" s="730"/>
      <c r="X68" s="730"/>
      <c r="Y68" s="144"/>
      <c r="Z68" s="145"/>
      <c r="AA68" s="146"/>
      <c r="AB68" s="146"/>
      <c r="AC68" s="144"/>
      <c r="AD68" s="145"/>
      <c r="AE68" s="146"/>
      <c r="AF68" s="146"/>
      <c r="AG68" s="144"/>
      <c r="AH68" s="614">
        <f>'報告書（事業主控）'!AH68</f>
        <v>0</v>
      </c>
      <c r="AI68" s="615"/>
      <c r="AJ68" s="615"/>
      <c r="AK68" s="616"/>
      <c r="AL68" s="145"/>
      <c r="AM68" s="147"/>
      <c r="AN68" s="614">
        <f>'報告書（事業主控）'!AN68</f>
        <v>0</v>
      </c>
      <c r="AO68" s="615"/>
      <c r="AP68" s="615"/>
      <c r="AQ68" s="615"/>
      <c r="AR68" s="615"/>
      <c r="AS68" s="261"/>
      <c r="AT68" s="37"/>
    </row>
    <row r="69" spans="2:46" ht="18" customHeight="1" x14ac:dyDescent="0.15">
      <c r="B69" s="663"/>
      <c r="C69" s="664"/>
      <c r="D69" s="664"/>
      <c r="E69" s="664"/>
      <c r="F69" s="664"/>
      <c r="G69" s="664"/>
      <c r="H69" s="664"/>
      <c r="I69" s="665"/>
      <c r="J69" s="663"/>
      <c r="K69" s="664"/>
      <c r="L69" s="664"/>
      <c r="M69" s="664"/>
      <c r="N69" s="667"/>
      <c r="O69" s="216">
        <f>'報告書（事業主控）'!O69</f>
        <v>0</v>
      </c>
      <c r="P69" s="265" t="s">
        <v>61</v>
      </c>
      <c r="Q69" s="216">
        <f>'報告書（事業主控）'!Q69</f>
        <v>0</v>
      </c>
      <c r="R69" s="265" t="s">
        <v>90</v>
      </c>
      <c r="S69" s="216">
        <f>'報告書（事業主控）'!S69</f>
        <v>0</v>
      </c>
      <c r="T69" s="669" t="s">
        <v>92</v>
      </c>
      <c r="U69" s="669"/>
      <c r="V69" s="625">
        <f>'報告書（事業主控）'!V69</f>
        <v>0</v>
      </c>
      <c r="W69" s="626"/>
      <c r="X69" s="626"/>
      <c r="Y69" s="626"/>
      <c r="Z69" s="625">
        <f>'報告書（事業主控）'!Z69</f>
        <v>0</v>
      </c>
      <c r="AA69" s="626"/>
      <c r="AB69" s="626"/>
      <c r="AC69" s="626"/>
      <c r="AD69" s="625">
        <f>'報告書（事業主控）'!AD69</f>
        <v>0</v>
      </c>
      <c r="AE69" s="626"/>
      <c r="AF69" s="626"/>
      <c r="AG69" s="626"/>
      <c r="AH69" s="625">
        <f>'報告書（事業主控）'!AH69</f>
        <v>0</v>
      </c>
      <c r="AI69" s="626"/>
      <c r="AJ69" s="626"/>
      <c r="AK69" s="627"/>
      <c r="AL69" s="645">
        <f>'報告書（事業主控）'!AL69</f>
        <v>0</v>
      </c>
      <c r="AM69" s="646"/>
      <c r="AN69" s="623">
        <f>'報告書（事業主控）'!AN69</f>
        <v>0</v>
      </c>
      <c r="AO69" s="624"/>
      <c r="AP69" s="624"/>
      <c r="AQ69" s="624"/>
      <c r="AR69" s="624"/>
      <c r="AS69" s="263"/>
      <c r="AT69" s="37"/>
    </row>
    <row r="70" spans="2:46" ht="18" customHeight="1" x14ac:dyDescent="0.15">
      <c r="B70" s="660">
        <f>'報告書（事業主控）'!B70</f>
        <v>0</v>
      </c>
      <c r="C70" s="661"/>
      <c r="D70" s="661"/>
      <c r="E70" s="661"/>
      <c r="F70" s="661"/>
      <c r="G70" s="661"/>
      <c r="H70" s="661"/>
      <c r="I70" s="662"/>
      <c r="J70" s="714">
        <f>'報告書（事業主控）'!J70</f>
        <v>0</v>
      </c>
      <c r="K70" s="715"/>
      <c r="L70" s="715"/>
      <c r="M70" s="715"/>
      <c r="N70" s="717"/>
      <c r="O70" s="140">
        <f>'報告書（事業主控）'!O70</f>
        <v>0</v>
      </c>
      <c r="P70" s="264" t="s">
        <v>61</v>
      </c>
      <c r="Q70" s="140">
        <f>'報告書（事業主控）'!Q70</f>
        <v>0</v>
      </c>
      <c r="R70" s="264" t="s">
        <v>90</v>
      </c>
      <c r="S70" s="140">
        <f>'報告書（事業主控）'!S70</f>
        <v>0</v>
      </c>
      <c r="T70" s="718" t="s">
        <v>91</v>
      </c>
      <c r="U70" s="718"/>
      <c r="V70" s="729">
        <f>'報告書（事業主控）'!V70</f>
        <v>0</v>
      </c>
      <c r="W70" s="730"/>
      <c r="X70" s="730"/>
      <c r="Y70" s="144"/>
      <c r="Z70" s="145"/>
      <c r="AA70" s="146"/>
      <c r="AB70" s="146"/>
      <c r="AC70" s="144"/>
      <c r="AD70" s="145"/>
      <c r="AE70" s="146"/>
      <c r="AF70" s="146"/>
      <c r="AG70" s="144"/>
      <c r="AH70" s="614">
        <f>'報告書（事業主控）'!AH70</f>
        <v>0</v>
      </c>
      <c r="AI70" s="615"/>
      <c r="AJ70" s="615"/>
      <c r="AK70" s="616"/>
      <c r="AL70" s="145"/>
      <c r="AM70" s="147"/>
      <c r="AN70" s="614">
        <f>'報告書（事業主控）'!AN70</f>
        <v>0</v>
      </c>
      <c r="AO70" s="615"/>
      <c r="AP70" s="615"/>
      <c r="AQ70" s="615"/>
      <c r="AR70" s="615"/>
      <c r="AS70" s="261"/>
      <c r="AT70" s="37"/>
    </row>
    <row r="71" spans="2:46" ht="18" customHeight="1" x14ac:dyDescent="0.15">
      <c r="B71" s="663"/>
      <c r="C71" s="664"/>
      <c r="D71" s="664"/>
      <c r="E71" s="664"/>
      <c r="F71" s="664"/>
      <c r="G71" s="664"/>
      <c r="H71" s="664"/>
      <c r="I71" s="665"/>
      <c r="J71" s="663"/>
      <c r="K71" s="664"/>
      <c r="L71" s="664"/>
      <c r="M71" s="664"/>
      <c r="N71" s="667"/>
      <c r="O71" s="216">
        <f>'報告書（事業主控）'!O71</f>
        <v>0</v>
      </c>
      <c r="P71" s="265" t="s">
        <v>61</v>
      </c>
      <c r="Q71" s="216">
        <f>'報告書（事業主控）'!Q71</f>
        <v>0</v>
      </c>
      <c r="R71" s="265" t="s">
        <v>90</v>
      </c>
      <c r="S71" s="216">
        <f>'報告書（事業主控）'!S71</f>
        <v>0</v>
      </c>
      <c r="T71" s="669" t="s">
        <v>92</v>
      </c>
      <c r="U71" s="669"/>
      <c r="V71" s="625">
        <f>'報告書（事業主控）'!V71</f>
        <v>0</v>
      </c>
      <c r="W71" s="626"/>
      <c r="X71" s="626"/>
      <c r="Y71" s="626"/>
      <c r="Z71" s="625">
        <f>'報告書（事業主控）'!Z71</f>
        <v>0</v>
      </c>
      <c r="AA71" s="626"/>
      <c r="AB71" s="626"/>
      <c r="AC71" s="626"/>
      <c r="AD71" s="625">
        <f>'報告書（事業主控）'!AD71</f>
        <v>0</v>
      </c>
      <c r="AE71" s="626"/>
      <c r="AF71" s="626"/>
      <c r="AG71" s="626"/>
      <c r="AH71" s="625">
        <f>'報告書（事業主控）'!AH71</f>
        <v>0</v>
      </c>
      <c r="AI71" s="626"/>
      <c r="AJ71" s="626"/>
      <c r="AK71" s="627"/>
      <c r="AL71" s="645">
        <f>'報告書（事業主控）'!AL71</f>
        <v>0</v>
      </c>
      <c r="AM71" s="646"/>
      <c r="AN71" s="623">
        <f>'報告書（事業主控）'!AN71</f>
        <v>0</v>
      </c>
      <c r="AO71" s="624"/>
      <c r="AP71" s="624"/>
      <c r="AQ71" s="624"/>
      <c r="AR71" s="624"/>
      <c r="AS71" s="263"/>
      <c r="AT71" s="37"/>
    </row>
    <row r="72" spans="2:46" ht="18" customHeight="1" x14ac:dyDescent="0.15">
      <c r="B72" s="660">
        <f>'報告書（事業主控）'!B72</f>
        <v>0</v>
      </c>
      <c r="C72" s="661"/>
      <c r="D72" s="661"/>
      <c r="E72" s="661"/>
      <c r="F72" s="661"/>
      <c r="G72" s="661"/>
      <c r="H72" s="661"/>
      <c r="I72" s="662"/>
      <c r="J72" s="714">
        <f>'報告書（事業主控）'!J72</f>
        <v>0</v>
      </c>
      <c r="K72" s="715"/>
      <c r="L72" s="715"/>
      <c r="M72" s="715"/>
      <c r="N72" s="717"/>
      <c r="O72" s="140">
        <f>'報告書（事業主控）'!O72</f>
        <v>0</v>
      </c>
      <c r="P72" s="264" t="s">
        <v>61</v>
      </c>
      <c r="Q72" s="140">
        <f>'報告書（事業主控）'!Q72</f>
        <v>0</v>
      </c>
      <c r="R72" s="264" t="s">
        <v>90</v>
      </c>
      <c r="S72" s="140">
        <f>'報告書（事業主控）'!S72</f>
        <v>0</v>
      </c>
      <c r="T72" s="718" t="s">
        <v>91</v>
      </c>
      <c r="U72" s="718"/>
      <c r="V72" s="729">
        <f>'報告書（事業主控）'!V72</f>
        <v>0</v>
      </c>
      <c r="W72" s="730"/>
      <c r="X72" s="730"/>
      <c r="Y72" s="144"/>
      <c r="Z72" s="145"/>
      <c r="AA72" s="146"/>
      <c r="AB72" s="146"/>
      <c r="AC72" s="144"/>
      <c r="AD72" s="145"/>
      <c r="AE72" s="146"/>
      <c r="AF72" s="146"/>
      <c r="AG72" s="144"/>
      <c r="AH72" s="614">
        <f>'報告書（事業主控）'!AH72</f>
        <v>0</v>
      </c>
      <c r="AI72" s="615"/>
      <c r="AJ72" s="615"/>
      <c r="AK72" s="616"/>
      <c r="AL72" s="145"/>
      <c r="AM72" s="147"/>
      <c r="AN72" s="614">
        <f>'報告書（事業主控）'!AN72</f>
        <v>0</v>
      </c>
      <c r="AO72" s="615"/>
      <c r="AP72" s="615"/>
      <c r="AQ72" s="615"/>
      <c r="AR72" s="615"/>
      <c r="AS72" s="261"/>
      <c r="AT72" s="37"/>
    </row>
    <row r="73" spans="2:46" ht="18" customHeight="1" x14ac:dyDescent="0.15">
      <c r="B73" s="663"/>
      <c r="C73" s="664"/>
      <c r="D73" s="664"/>
      <c r="E73" s="664"/>
      <c r="F73" s="664"/>
      <c r="G73" s="664"/>
      <c r="H73" s="664"/>
      <c r="I73" s="665"/>
      <c r="J73" s="663"/>
      <c r="K73" s="664"/>
      <c r="L73" s="664"/>
      <c r="M73" s="664"/>
      <c r="N73" s="667"/>
      <c r="O73" s="216">
        <f>'報告書（事業主控）'!O73</f>
        <v>0</v>
      </c>
      <c r="P73" s="265" t="s">
        <v>61</v>
      </c>
      <c r="Q73" s="216">
        <f>'報告書（事業主控）'!Q73</f>
        <v>0</v>
      </c>
      <c r="R73" s="265" t="s">
        <v>90</v>
      </c>
      <c r="S73" s="216">
        <f>'報告書（事業主控）'!S73</f>
        <v>0</v>
      </c>
      <c r="T73" s="669" t="s">
        <v>92</v>
      </c>
      <c r="U73" s="669"/>
      <c r="V73" s="625">
        <f>'報告書（事業主控）'!V73</f>
        <v>0</v>
      </c>
      <c r="W73" s="626"/>
      <c r="X73" s="626"/>
      <c r="Y73" s="626"/>
      <c r="Z73" s="625">
        <f>'報告書（事業主控）'!Z73</f>
        <v>0</v>
      </c>
      <c r="AA73" s="626"/>
      <c r="AB73" s="626"/>
      <c r="AC73" s="626"/>
      <c r="AD73" s="625">
        <f>'報告書（事業主控）'!AD73</f>
        <v>0</v>
      </c>
      <c r="AE73" s="626"/>
      <c r="AF73" s="626"/>
      <c r="AG73" s="626"/>
      <c r="AH73" s="625">
        <f>'報告書（事業主控）'!AH73</f>
        <v>0</v>
      </c>
      <c r="AI73" s="626"/>
      <c r="AJ73" s="626"/>
      <c r="AK73" s="627"/>
      <c r="AL73" s="645">
        <f>'報告書（事業主控）'!AL73</f>
        <v>0</v>
      </c>
      <c r="AM73" s="646"/>
      <c r="AN73" s="623">
        <f>'報告書（事業主控）'!AN73</f>
        <v>0</v>
      </c>
      <c r="AO73" s="624"/>
      <c r="AP73" s="624"/>
      <c r="AQ73" s="624"/>
      <c r="AR73" s="624"/>
      <c r="AS73" s="263"/>
      <c r="AT73" s="37"/>
    </row>
    <row r="74" spans="2:46" ht="18" customHeight="1" x14ac:dyDescent="0.15">
      <c r="B74" s="660">
        <f>'報告書（事業主控）'!B74</f>
        <v>0</v>
      </c>
      <c r="C74" s="661"/>
      <c r="D74" s="661"/>
      <c r="E74" s="661"/>
      <c r="F74" s="661"/>
      <c r="G74" s="661"/>
      <c r="H74" s="661"/>
      <c r="I74" s="662"/>
      <c r="J74" s="714">
        <f>'報告書（事業主控）'!J74</f>
        <v>0</v>
      </c>
      <c r="K74" s="715"/>
      <c r="L74" s="715"/>
      <c r="M74" s="715"/>
      <c r="N74" s="717"/>
      <c r="O74" s="140">
        <f>'報告書（事業主控）'!O74</f>
        <v>0</v>
      </c>
      <c r="P74" s="264" t="s">
        <v>61</v>
      </c>
      <c r="Q74" s="140">
        <f>'報告書（事業主控）'!Q74</f>
        <v>0</v>
      </c>
      <c r="R74" s="264" t="s">
        <v>90</v>
      </c>
      <c r="S74" s="140">
        <f>'報告書（事業主控）'!S74</f>
        <v>0</v>
      </c>
      <c r="T74" s="718" t="s">
        <v>91</v>
      </c>
      <c r="U74" s="718"/>
      <c r="V74" s="729">
        <f>'報告書（事業主控）'!V74</f>
        <v>0</v>
      </c>
      <c r="W74" s="730"/>
      <c r="X74" s="730"/>
      <c r="Y74" s="144"/>
      <c r="Z74" s="145"/>
      <c r="AA74" s="146"/>
      <c r="AB74" s="146"/>
      <c r="AC74" s="144"/>
      <c r="AD74" s="145"/>
      <c r="AE74" s="146"/>
      <c r="AF74" s="146"/>
      <c r="AG74" s="144"/>
      <c r="AH74" s="614">
        <f>'報告書（事業主控）'!AH74</f>
        <v>0</v>
      </c>
      <c r="AI74" s="615"/>
      <c r="AJ74" s="615"/>
      <c r="AK74" s="616"/>
      <c r="AL74" s="145"/>
      <c r="AM74" s="147"/>
      <c r="AN74" s="614">
        <f>'報告書（事業主控）'!AN74</f>
        <v>0</v>
      </c>
      <c r="AO74" s="615"/>
      <c r="AP74" s="615"/>
      <c r="AQ74" s="615"/>
      <c r="AR74" s="615"/>
      <c r="AS74" s="261"/>
      <c r="AT74" s="37"/>
    </row>
    <row r="75" spans="2:46" ht="18" customHeight="1" x14ac:dyDescent="0.15">
      <c r="B75" s="663"/>
      <c r="C75" s="664"/>
      <c r="D75" s="664"/>
      <c r="E75" s="664"/>
      <c r="F75" s="664"/>
      <c r="G75" s="664"/>
      <c r="H75" s="664"/>
      <c r="I75" s="665"/>
      <c r="J75" s="663"/>
      <c r="K75" s="664"/>
      <c r="L75" s="664"/>
      <c r="M75" s="664"/>
      <c r="N75" s="667"/>
      <c r="O75" s="216">
        <f>'報告書（事業主控）'!O75</f>
        <v>0</v>
      </c>
      <c r="P75" s="265" t="s">
        <v>61</v>
      </c>
      <c r="Q75" s="216">
        <f>'報告書（事業主控）'!Q75</f>
        <v>0</v>
      </c>
      <c r="R75" s="265" t="s">
        <v>90</v>
      </c>
      <c r="S75" s="216">
        <f>'報告書（事業主控）'!S75</f>
        <v>0</v>
      </c>
      <c r="T75" s="669" t="s">
        <v>92</v>
      </c>
      <c r="U75" s="669"/>
      <c r="V75" s="625">
        <f>'報告書（事業主控）'!V75</f>
        <v>0</v>
      </c>
      <c r="W75" s="626"/>
      <c r="X75" s="626"/>
      <c r="Y75" s="626"/>
      <c r="Z75" s="625">
        <f>'報告書（事業主控）'!Z75</f>
        <v>0</v>
      </c>
      <c r="AA75" s="626"/>
      <c r="AB75" s="626"/>
      <c r="AC75" s="626"/>
      <c r="AD75" s="625">
        <f>'報告書（事業主控）'!AD75</f>
        <v>0</v>
      </c>
      <c r="AE75" s="626"/>
      <c r="AF75" s="626"/>
      <c r="AG75" s="626"/>
      <c r="AH75" s="625">
        <f>'報告書（事業主控）'!AH75</f>
        <v>0</v>
      </c>
      <c r="AI75" s="626"/>
      <c r="AJ75" s="626"/>
      <c r="AK75" s="627"/>
      <c r="AL75" s="645">
        <f>'報告書（事業主控）'!AL75</f>
        <v>0</v>
      </c>
      <c r="AM75" s="646"/>
      <c r="AN75" s="623">
        <f>'報告書（事業主控）'!AN75</f>
        <v>0</v>
      </c>
      <c r="AO75" s="624"/>
      <c r="AP75" s="624"/>
      <c r="AQ75" s="624"/>
      <c r="AR75" s="624"/>
      <c r="AS75" s="263"/>
      <c r="AT75" s="37"/>
    </row>
    <row r="76" spans="2:46" ht="18" customHeight="1" x14ac:dyDescent="0.15">
      <c r="B76" s="660">
        <f>'報告書（事業主控）'!B76</f>
        <v>0</v>
      </c>
      <c r="C76" s="661"/>
      <c r="D76" s="661"/>
      <c r="E76" s="661"/>
      <c r="F76" s="661"/>
      <c r="G76" s="661"/>
      <c r="H76" s="661"/>
      <c r="I76" s="662"/>
      <c r="J76" s="714">
        <f>'報告書（事業主控）'!J76</f>
        <v>0</v>
      </c>
      <c r="K76" s="715"/>
      <c r="L76" s="715"/>
      <c r="M76" s="715"/>
      <c r="N76" s="717"/>
      <c r="O76" s="140">
        <f>'報告書（事業主控）'!O76</f>
        <v>0</v>
      </c>
      <c r="P76" s="264" t="s">
        <v>61</v>
      </c>
      <c r="Q76" s="140">
        <f>'報告書（事業主控）'!Q76</f>
        <v>0</v>
      </c>
      <c r="R76" s="264" t="s">
        <v>90</v>
      </c>
      <c r="S76" s="140">
        <f>'報告書（事業主控）'!S76</f>
        <v>0</v>
      </c>
      <c r="T76" s="718" t="s">
        <v>91</v>
      </c>
      <c r="U76" s="718"/>
      <c r="V76" s="729">
        <f>'報告書（事業主控）'!V76</f>
        <v>0</v>
      </c>
      <c r="W76" s="730"/>
      <c r="X76" s="730"/>
      <c r="Y76" s="144"/>
      <c r="Z76" s="145"/>
      <c r="AA76" s="146"/>
      <c r="AB76" s="146"/>
      <c r="AC76" s="144"/>
      <c r="AD76" s="145"/>
      <c r="AE76" s="146"/>
      <c r="AF76" s="146"/>
      <c r="AG76" s="144"/>
      <c r="AH76" s="614">
        <f>'報告書（事業主控）'!AH76</f>
        <v>0</v>
      </c>
      <c r="AI76" s="615"/>
      <c r="AJ76" s="615"/>
      <c r="AK76" s="616"/>
      <c r="AL76" s="145"/>
      <c r="AM76" s="147"/>
      <c r="AN76" s="614">
        <f>'報告書（事業主控）'!AN76</f>
        <v>0</v>
      </c>
      <c r="AO76" s="615"/>
      <c r="AP76" s="615"/>
      <c r="AQ76" s="615"/>
      <c r="AR76" s="615"/>
      <c r="AS76" s="261"/>
      <c r="AT76" s="37"/>
    </row>
    <row r="77" spans="2:46" ht="18" customHeight="1" x14ac:dyDescent="0.15">
      <c r="B77" s="663"/>
      <c r="C77" s="664"/>
      <c r="D77" s="664"/>
      <c r="E77" s="664"/>
      <c r="F77" s="664"/>
      <c r="G77" s="664"/>
      <c r="H77" s="664"/>
      <c r="I77" s="665"/>
      <c r="J77" s="663"/>
      <c r="K77" s="664"/>
      <c r="L77" s="664"/>
      <c r="M77" s="664"/>
      <c r="N77" s="667"/>
      <c r="O77" s="216">
        <f>'報告書（事業主控）'!O77</f>
        <v>0</v>
      </c>
      <c r="P77" s="265" t="s">
        <v>61</v>
      </c>
      <c r="Q77" s="216">
        <f>'報告書（事業主控）'!Q77</f>
        <v>0</v>
      </c>
      <c r="R77" s="265" t="s">
        <v>90</v>
      </c>
      <c r="S77" s="216">
        <f>'報告書（事業主控）'!S77</f>
        <v>0</v>
      </c>
      <c r="T77" s="669" t="s">
        <v>92</v>
      </c>
      <c r="U77" s="669"/>
      <c r="V77" s="625">
        <f>'報告書（事業主控）'!V77</f>
        <v>0</v>
      </c>
      <c r="W77" s="626"/>
      <c r="X77" s="626"/>
      <c r="Y77" s="626"/>
      <c r="Z77" s="625">
        <f>'報告書（事業主控）'!Z77</f>
        <v>0</v>
      </c>
      <c r="AA77" s="626"/>
      <c r="AB77" s="626"/>
      <c r="AC77" s="626"/>
      <c r="AD77" s="625">
        <f>'報告書（事業主控）'!AD77</f>
        <v>0</v>
      </c>
      <c r="AE77" s="626"/>
      <c r="AF77" s="626"/>
      <c r="AG77" s="626"/>
      <c r="AH77" s="625">
        <f>'報告書（事業主控）'!AH77</f>
        <v>0</v>
      </c>
      <c r="AI77" s="626"/>
      <c r="AJ77" s="626"/>
      <c r="AK77" s="627"/>
      <c r="AL77" s="645">
        <f>'報告書（事業主控）'!AL77</f>
        <v>0</v>
      </c>
      <c r="AM77" s="646"/>
      <c r="AN77" s="623">
        <f>'報告書（事業主控）'!AN77</f>
        <v>0</v>
      </c>
      <c r="AO77" s="624"/>
      <c r="AP77" s="624"/>
      <c r="AQ77" s="624"/>
      <c r="AR77" s="624"/>
      <c r="AS77" s="263"/>
      <c r="AT77" s="37"/>
    </row>
    <row r="78" spans="2:46" ht="18" customHeight="1" x14ac:dyDescent="0.15">
      <c r="B78" s="335" t="s">
        <v>62</v>
      </c>
      <c r="C78" s="336"/>
      <c r="D78" s="336"/>
      <c r="E78" s="337"/>
      <c r="F78" s="649">
        <f>'報告書（事業主控）'!F78</f>
        <v>0</v>
      </c>
      <c r="G78" s="650"/>
      <c r="H78" s="650"/>
      <c r="I78" s="650"/>
      <c r="J78" s="650"/>
      <c r="K78" s="650"/>
      <c r="L78" s="650"/>
      <c r="M78" s="650"/>
      <c r="N78" s="651"/>
      <c r="O78" s="720" t="s">
        <v>63</v>
      </c>
      <c r="P78" s="721"/>
      <c r="Q78" s="721"/>
      <c r="R78" s="721"/>
      <c r="S78" s="721"/>
      <c r="T78" s="721"/>
      <c r="U78" s="722"/>
      <c r="V78" s="614">
        <f>'報告書（事業主控）'!V78</f>
        <v>0</v>
      </c>
      <c r="W78" s="615"/>
      <c r="X78" s="615"/>
      <c r="Y78" s="616"/>
      <c r="Z78" s="614">
        <f>'報告書（事業主控）'!Z78</f>
        <v>0</v>
      </c>
      <c r="AA78" s="615"/>
      <c r="AB78" s="615"/>
      <c r="AC78" s="616"/>
      <c r="AD78" s="614">
        <f>'報告書（事業主控）'!AD78</f>
        <v>0</v>
      </c>
      <c r="AE78" s="615"/>
      <c r="AF78" s="615"/>
      <c r="AG78" s="616"/>
      <c r="AH78" s="614">
        <f>'報告書（事業主控）'!AH78</f>
        <v>0</v>
      </c>
      <c r="AI78" s="615"/>
      <c r="AJ78" s="615"/>
      <c r="AK78" s="616"/>
      <c r="AL78" s="145"/>
      <c r="AM78" s="147"/>
      <c r="AN78" s="614">
        <f>'報告書（事業主控）'!AN78</f>
        <v>0</v>
      </c>
      <c r="AO78" s="615"/>
      <c r="AP78" s="615"/>
      <c r="AQ78" s="615"/>
      <c r="AR78" s="615"/>
      <c r="AS78" s="261"/>
      <c r="AT78" s="37"/>
    </row>
    <row r="79" spans="2:46" ht="18" customHeight="1" x14ac:dyDescent="0.15">
      <c r="B79" s="338"/>
      <c r="C79" s="339"/>
      <c r="D79" s="339"/>
      <c r="E79" s="340"/>
      <c r="F79" s="652"/>
      <c r="G79" s="653"/>
      <c r="H79" s="653"/>
      <c r="I79" s="653"/>
      <c r="J79" s="653"/>
      <c r="K79" s="653"/>
      <c r="L79" s="653"/>
      <c r="M79" s="653"/>
      <c r="N79" s="654"/>
      <c r="O79" s="723"/>
      <c r="P79" s="724"/>
      <c r="Q79" s="724"/>
      <c r="R79" s="724"/>
      <c r="S79" s="724"/>
      <c r="T79" s="724"/>
      <c r="U79" s="725"/>
      <c r="V79" s="658">
        <f>'報告書（事業主控）'!V79</f>
        <v>0</v>
      </c>
      <c r="W79" s="659"/>
      <c r="X79" s="659"/>
      <c r="Y79" s="731"/>
      <c r="Z79" s="658">
        <f>'報告書（事業主控）'!Z79</f>
        <v>0</v>
      </c>
      <c r="AA79" s="732"/>
      <c r="AB79" s="732"/>
      <c r="AC79" s="733"/>
      <c r="AD79" s="658">
        <f>'報告書（事業主控）'!AD79</f>
        <v>0</v>
      </c>
      <c r="AE79" s="732"/>
      <c r="AF79" s="732"/>
      <c r="AG79" s="733"/>
      <c r="AH79" s="658">
        <f>'報告書（事業主控）'!AH79</f>
        <v>0</v>
      </c>
      <c r="AI79" s="670"/>
      <c r="AJ79" s="670"/>
      <c r="AK79" s="670"/>
      <c r="AL79" s="266"/>
      <c r="AM79" s="268"/>
      <c r="AN79" s="658">
        <f>'報告書（事業主控）'!AN79</f>
        <v>0</v>
      </c>
      <c r="AO79" s="659"/>
      <c r="AP79" s="659"/>
      <c r="AQ79" s="659"/>
      <c r="AR79" s="659"/>
      <c r="AS79" s="148"/>
      <c r="AT79" s="37"/>
    </row>
    <row r="80" spans="2:46" ht="18" customHeight="1" x14ac:dyDescent="0.15">
      <c r="B80" s="341"/>
      <c r="C80" s="342"/>
      <c r="D80" s="342"/>
      <c r="E80" s="343"/>
      <c r="F80" s="655"/>
      <c r="G80" s="656"/>
      <c r="H80" s="656"/>
      <c r="I80" s="656"/>
      <c r="J80" s="656"/>
      <c r="K80" s="656"/>
      <c r="L80" s="656"/>
      <c r="M80" s="656"/>
      <c r="N80" s="657"/>
      <c r="O80" s="726"/>
      <c r="P80" s="727"/>
      <c r="Q80" s="727"/>
      <c r="R80" s="727"/>
      <c r="S80" s="727"/>
      <c r="T80" s="727"/>
      <c r="U80" s="728"/>
      <c r="V80" s="623">
        <f>'報告書（事業主控）'!V80</f>
        <v>0</v>
      </c>
      <c r="W80" s="624"/>
      <c r="X80" s="624"/>
      <c r="Y80" s="648"/>
      <c r="Z80" s="623">
        <f>'報告書（事業主控）'!Z80</f>
        <v>0</v>
      </c>
      <c r="AA80" s="624"/>
      <c r="AB80" s="624"/>
      <c r="AC80" s="648"/>
      <c r="AD80" s="623">
        <f>'報告書（事業主控）'!AD80</f>
        <v>0</v>
      </c>
      <c r="AE80" s="624"/>
      <c r="AF80" s="624"/>
      <c r="AG80" s="648"/>
      <c r="AH80" s="623">
        <f>'報告書（事業主控）'!AH80</f>
        <v>0</v>
      </c>
      <c r="AI80" s="624"/>
      <c r="AJ80" s="624"/>
      <c r="AK80" s="648"/>
      <c r="AL80" s="262"/>
      <c r="AM80" s="263"/>
      <c r="AN80" s="623">
        <f>'報告書（事業主控）'!AN80</f>
        <v>0</v>
      </c>
      <c r="AO80" s="624"/>
      <c r="AP80" s="624"/>
      <c r="AQ80" s="624"/>
      <c r="AR80" s="624"/>
      <c r="AS80" s="263"/>
      <c r="AT80" s="37"/>
    </row>
    <row r="81" spans="2:46" ht="18" customHeight="1" x14ac:dyDescent="0.15">
      <c r="AN81" s="647">
        <f>'報告書（事業主控）'!AN80</f>
        <v>0</v>
      </c>
      <c r="AO81" s="647"/>
      <c r="AP81" s="647"/>
      <c r="AQ81" s="647"/>
      <c r="AR81" s="647"/>
      <c r="AS81" s="37"/>
      <c r="AT81" s="37"/>
    </row>
    <row r="82" spans="2:46" ht="7.5" customHeight="1" x14ac:dyDescent="0.15">
      <c r="X82" s="36"/>
      <c r="Y82" s="36"/>
      <c r="Z82" s="37"/>
      <c r="AA82" s="37"/>
      <c r="AB82" s="37"/>
      <c r="AC82" s="37"/>
      <c r="AD82" s="37"/>
      <c r="AE82" s="37"/>
      <c r="AF82" s="37"/>
      <c r="AG82" s="37"/>
      <c r="AH82" s="37"/>
      <c r="AI82" s="37"/>
      <c r="AJ82" s="37"/>
      <c r="AK82" s="37"/>
      <c r="AL82" s="37"/>
      <c r="AM82" s="37"/>
      <c r="AN82" s="37"/>
      <c r="AO82" s="37"/>
      <c r="AP82" s="37"/>
      <c r="AQ82" s="37"/>
      <c r="AR82" s="37"/>
      <c r="AS82" s="37"/>
    </row>
    <row r="83" spans="2:46" ht="10.5" customHeight="1" x14ac:dyDescent="0.15">
      <c r="X83" s="36"/>
      <c r="Y83" s="36"/>
      <c r="Z83" s="37"/>
      <c r="AA83" s="37"/>
      <c r="AB83" s="37"/>
      <c r="AC83" s="37"/>
      <c r="AD83" s="37"/>
      <c r="AE83" s="37"/>
      <c r="AF83" s="37"/>
      <c r="AG83" s="37"/>
      <c r="AH83" s="37"/>
      <c r="AI83" s="37"/>
      <c r="AJ83" s="37"/>
      <c r="AK83" s="37"/>
      <c r="AL83" s="37"/>
      <c r="AM83" s="37"/>
      <c r="AN83" s="37"/>
      <c r="AO83" s="37"/>
      <c r="AP83" s="37"/>
      <c r="AQ83" s="37"/>
      <c r="AR83" s="37"/>
      <c r="AS83" s="37"/>
    </row>
    <row r="84" spans="2:46" ht="5.25" customHeight="1" x14ac:dyDescent="0.15">
      <c r="X84" s="36"/>
      <c r="Y84" s="36"/>
      <c r="Z84" s="37"/>
      <c r="AA84" s="37"/>
      <c r="AB84" s="37"/>
      <c r="AC84" s="37"/>
      <c r="AD84" s="37"/>
      <c r="AE84" s="37"/>
      <c r="AF84" s="37"/>
      <c r="AG84" s="37"/>
      <c r="AH84" s="37"/>
      <c r="AI84" s="37"/>
      <c r="AJ84" s="37"/>
      <c r="AK84" s="37"/>
      <c r="AL84" s="37"/>
      <c r="AM84" s="37"/>
      <c r="AN84" s="37"/>
      <c r="AO84" s="37"/>
      <c r="AP84" s="37"/>
      <c r="AQ84" s="37"/>
      <c r="AR84" s="37"/>
      <c r="AS84" s="37"/>
    </row>
    <row r="85" spans="2:46" ht="5.25" customHeight="1" x14ac:dyDescent="0.15">
      <c r="X85" s="36"/>
      <c r="Y85" s="36"/>
      <c r="Z85" s="37"/>
      <c r="AA85" s="37"/>
      <c r="AB85" s="37"/>
      <c r="AC85" s="37"/>
      <c r="AD85" s="37"/>
      <c r="AE85" s="37"/>
      <c r="AF85" s="37"/>
      <c r="AG85" s="37"/>
      <c r="AH85" s="37"/>
      <c r="AI85" s="37"/>
      <c r="AJ85" s="37"/>
      <c r="AK85" s="37"/>
      <c r="AL85" s="37"/>
      <c r="AM85" s="37"/>
      <c r="AN85" s="37"/>
      <c r="AO85" s="37"/>
      <c r="AP85" s="37"/>
      <c r="AQ85" s="37"/>
      <c r="AR85" s="37"/>
      <c r="AS85" s="37"/>
    </row>
    <row r="86" spans="2:46" ht="5.25" customHeight="1" x14ac:dyDescent="0.15">
      <c r="X86" s="36"/>
      <c r="Y86" s="36"/>
      <c r="Z86" s="37"/>
      <c r="AA86" s="37"/>
      <c r="AB86" s="37"/>
      <c r="AC86" s="37"/>
      <c r="AD86" s="37"/>
      <c r="AE86" s="37"/>
      <c r="AF86" s="37"/>
      <c r="AG86" s="37"/>
      <c r="AH86" s="37"/>
      <c r="AI86" s="37"/>
      <c r="AJ86" s="37"/>
      <c r="AK86" s="37"/>
      <c r="AL86" s="37"/>
      <c r="AM86" s="37"/>
      <c r="AN86" s="37"/>
      <c r="AO86" s="37"/>
      <c r="AP86" s="37"/>
      <c r="AQ86" s="37"/>
      <c r="AR86" s="37"/>
      <c r="AS86" s="37"/>
    </row>
    <row r="87" spans="2:46" ht="5.25" customHeight="1" x14ac:dyDescent="0.15">
      <c r="X87" s="36"/>
      <c r="Y87" s="36"/>
      <c r="Z87" s="37"/>
      <c r="AA87" s="37"/>
      <c r="AB87" s="37"/>
      <c r="AC87" s="37"/>
      <c r="AD87" s="37"/>
      <c r="AE87" s="37"/>
      <c r="AF87" s="37"/>
      <c r="AG87" s="37"/>
      <c r="AH87" s="37"/>
      <c r="AI87" s="37"/>
      <c r="AJ87" s="37"/>
      <c r="AK87" s="37"/>
      <c r="AL87" s="37"/>
      <c r="AM87" s="37"/>
      <c r="AN87" s="37"/>
      <c r="AO87" s="37"/>
      <c r="AP87" s="37"/>
      <c r="AQ87" s="37"/>
      <c r="AR87" s="37"/>
      <c r="AS87" s="37"/>
    </row>
    <row r="88" spans="2:46" ht="17.25" customHeight="1" x14ac:dyDescent="0.15">
      <c r="B88" s="38" t="s">
        <v>83</v>
      </c>
      <c r="L88" s="37"/>
      <c r="M88" s="37"/>
      <c r="N88" s="37"/>
      <c r="O88" s="37"/>
      <c r="P88" s="37"/>
      <c r="Q88" s="37"/>
      <c r="R88" s="37"/>
      <c r="S88" s="260"/>
      <c r="T88" s="260"/>
      <c r="U88" s="260"/>
      <c r="V88" s="260"/>
      <c r="W88" s="260"/>
      <c r="X88" s="37"/>
      <c r="Y88" s="37"/>
      <c r="Z88" s="37"/>
      <c r="AA88" s="37"/>
      <c r="AB88" s="37"/>
      <c r="AC88" s="37"/>
      <c r="AL88" s="39"/>
      <c r="AM88" s="39"/>
      <c r="AN88" s="39"/>
      <c r="AO88" s="39"/>
    </row>
    <row r="89" spans="2:46" ht="12.75" customHeight="1" x14ac:dyDescent="0.15">
      <c r="L89" s="37"/>
      <c r="M89" s="40"/>
      <c r="N89" s="40"/>
      <c r="O89" s="40"/>
      <c r="P89" s="40"/>
      <c r="Q89" s="40"/>
      <c r="R89" s="40"/>
      <c r="S89" s="40"/>
      <c r="T89" s="41"/>
      <c r="U89" s="41"/>
      <c r="V89" s="41"/>
      <c r="W89" s="41"/>
      <c r="X89" s="41"/>
      <c r="Y89" s="41"/>
      <c r="Z89" s="41"/>
      <c r="AA89" s="40"/>
      <c r="AB89" s="40"/>
      <c r="AC89" s="40"/>
      <c r="AL89" s="39"/>
      <c r="AM89" s="749" t="s">
        <v>86</v>
      </c>
      <c r="AN89" s="750"/>
      <c r="AO89" s="750"/>
      <c r="AP89" s="751"/>
    </row>
    <row r="90" spans="2:46" ht="12.75" customHeight="1" x14ac:dyDescent="0.15">
      <c r="L90" s="37"/>
      <c r="M90" s="40"/>
      <c r="N90" s="40"/>
      <c r="O90" s="40"/>
      <c r="P90" s="40"/>
      <c r="Q90" s="40"/>
      <c r="R90" s="40"/>
      <c r="S90" s="40"/>
      <c r="T90" s="41"/>
      <c r="U90" s="41"/>
      <c r="V90" s="41"/>
      <c r="W90" s="41"/>
      <c r="X90" s="41"/>
      <c r="Y90" s="41"/>
      <c r="Z90" s="41"/>
      <c r="AA90" s="40"/>
      <c r="AB90" s="40"/>
      <c r="AC90" s="40"/>
      <c r="AL90" s="39"/>
      <c r="AM90" s="752"/>
      <c r="AN90" s="753"/>
      <c r="AO90" s="753"/>
      <c r="AP90" s="754"/>
    </row>
    <row r="91" spans="2:46" ht="12.75" customHeight="1" x14ac:dyDescent="0.15">
      <c r="L91" s="37"/>
      <c r="M91" s="40"/>
      <c r="N91" s="40"/>
      <c r="O91" s="40"/>
      <c r="P91" s="40"/>
      <c r="Q91" s="40"/>
      <c r="R91" s="40"/>
      <c r="S91" s="40"/>
      <c r="T91" s="40"/>
      <c r="U91" s="40"/>
      <c r="V91" s="40"/>
      <c r="W91" s="40"/>
      <c r="X91" s="40"/>
      <c r="Y91" s="40"/>
      <c r="Z91" s="40"/>
      <c r="AA91" s="40"/>
      <c r="AB91" s="40"/>
      <c r="AC91" s="40"/>
      <c r="AL91" s="39"/>
      <c r="AM91" s="39"/>
      <c r="AN91" s="134"/>
      <c r="AO91" s="134"/>
    </row>
    <row r="92" spans="2:46" ht="6" customHeight="1" x14ac:dyDescent="0.15">
      <c r="L92" s="37"/>
      <c r="M92" s="40"/>
      <c r="N92" s="40"/>
      <c r="O92" s="40"/>
      <c r="P92" s="40"/>
      <c r="Q92" s="40"/>
      <c r="R92" s="40"/>
      <c r="S92" s="40"/>
      <c r="T92" s="40"/>
      <c r="U92" s="40"/>
      <c r="V92" s="40"/>
      <c r="W92" s="40"/>
      <c r="X92" s="40"/>
      <c r="Y92" s="40"/>
      <c r="Z92" s="40"/>
      <c r="AA92" s="40"/>
      <c r="AB92" s="40"/>
      <c r="AC92" s="40"/>
      <c r="AL92" s="39"/>
      <c r="AM92" s="39"/>
    </row>
    <row r="93" spans="2:46" ht="12.75" customHeight="1" x14ac:dyDescent="0.15">
      <c r="B93" s="711" t="s">
        <v>9</v>
      </c>
      <c r="C93" s="712"/>
      <c r="D93" s="712"/>
      <c r="E93" s="712"/>
      <c r="F93" s="712"/>
      <c r="G93" s="712"/>
      <c r="H93" s="712"/>
      <c r="I93" s="712"/>
      <c r="J93" s="671" t="s">
        <v>10</v>
      </c>
      <c r="K93" s="671"/>
      <c r="L93" s="269" t="s">
        <v>11</v>
      </c>
      <c r="M93" s="671" t="s">
        <v>12</v>
      </c>
      <c r="N93" s="671"/>
      <c r="O93" s="719" t="s">
        <v>13</v>
      </c>
      <c r="P93" s="671"/>
      <c r="Q93" s="671"/>
      <c r="R93" s="671"/>
      <c r="S93" s="671"/>
      <c r="T93" s="671"/>
      <c r="U93" s="671" t="s">
        <v>14</v>
      </c>
      <c r="V93" s="671"/>
      <c r="W93" s="671"/>
      <c r="X93" s="37"/>
      <c r="Y93" s="37"/>
      <c r="Z93" s="37"/>
      <c r="AA93" s="37"/>
      <c r="AB93" s="37"/>
      <c r="AC93" s="37"/>
      <c r="AD93" s="270"/>
      <c r="AE93" s="270"/>
      <c r="AF93" s="270"/>
      <c r="AG93" s="270"/>
      <c r="AH93" s="270"/>
      <c r="AI93" s="270"/>
      <c r="AJ93" s="270"/>
      <c r="AK93" s="37"/>
      <c r="AL93" s="742">
        <f>$AL$9</f>
        <v>0</v>
      </c>
      <c r="AM93" s="631"/>
      <c r="AN93" s="617" t="s">
        <v>15</v>
      </c>
      <c r="AO93" s="617"/>
      <c r="AP93" s="631">
        <f>'報告書（事業主控）'!AP93</f>
        <v>3</v>
      </c>
      <c r="AQ93" s="631"/>
      <c r="AR93" s="617" t="s">
        <v>16</v>
      </c>
      <c r="AS93" s="618"/>
      <c r="AT93" s="37"/>
    </row>
    <row r="94" spans="2:46" ht="13.9" customHeight="1" x14ac:dyDescent="0.15">
      <c r="B94" s="712"/>
      <c r="C94" s="712"/>
      <c r="D94" s="712"/>
      <c r="E94" s="712"/>
      <c r="F94" s="712"/>
      <c r="G94" s="712"/>
      <c r="H94" s="712"/>
      <c r="I94" s="712"/>
      <c r="J94" s="678" t="str">
        <f>$J$10</f>
        <v>1</v>
      </c>
      <c r="K94" s="680" t="str">
        <f>$K$10</f>
        <v>5</v>
      </c>
      <c r="L94" s="683" t="str">
        <f>$L$10</f>
        <v>1</v>
      </c>
      <c r="M94" s="686" t="str">
        <f>$M$10</f>
        <v>0</v>
      </c>
      <c r="N94" s="680" t="str">
        <f>$N$10</f>
        <v>3</v>
      </c>
      <c r="O94" s="686" t="str">
        <f>$O$10</f>
        <v>9</v>
      </c>
      <c r="P94" s="708" t="str">
        <f>$P$10</f>
        <v>3</v>
      </c>
      <c r="Q94" s="708" t="str">
        <f>$Q$10</f>
        <v>6</v>
      </c>
      <c r="R94" s="708" t="str">
        <f>$R$10</f>
        <v>1</v>
      </c>
      <c r="S94" s="708" t="str">
        <f>$S$10</f>
        <v>5</v>
      </c>
      <c r="T94" s="680" t="str">
        <f>$T$10</f>
        <v>5</v>
      </c>
      <c r="U94" s="686">
        <f>$U$10</f>
        <v>0</v>
      </c>
      <c r="V94" s="708">
        <f>$V$10</f>
        <v>0</v>
      </c>
      <c r="W94" s="680">
        <f>$W$10</f>
        <v>0</v>
      </c>
      <c r="X94" s="37"/>
      <c r="Y94" s="37"/>
      <c r="Z94" s="37"/>
      <c r="AA94" s="37"/>
      <c r="AB94" s="37"/>
      <c r="AC94" s="37"/>
      <c r="AD94" s="270"/>
      <c r="AE94" s="270"/>
      <c r="AF94" s="270"/>
      <c r="AG94" s="270"/>
      <c r="AH94" s="270"/>
      <c r="AI94" s="270"/>
      <c r="AJ94" s="270"/>
      <c r="AK94" s="37"/>
      <c r="AL94" s="743"/>
      <c r="AM94" s="632"/>
      <c r="AN94" s="619"/>
      <c r="AO94" s="619"/>
      <c r="AP94" s="632"/>
      <c r="AQ94" s="632"/>
      <c r="AR94" s="619"/>
      <c r="AS94" s="620"/>
      <c r="AT94" s="37"/>
    </row>
    <row r="95" spans="2:46" ht="9" customHeight="1" x14ac:dyDescent="0.15">
      <c r="B95" s="712"/>
      <c r="C95" s="712"/>
      <c r="D95" s="712"/>
      <c r="E95" s="712"/>
      <c r="F95" s="712"/>
      <c r="G95" s="712"/>
      <c r="H95" s="712"/>
      <c r="I95" s="712"/>
      <c r="J95" s="679"/>
      <c r="K95" s="681"/>
      <c r="L95" s="684"/>
      <c r="M95" s="687"/>
      <c r="N95" s="681"/>
      <c r="O95" s="687"/>
      <c r="P95" s="709"/>
      <c r="Q95" s="709"/>
      <c r="R95" s="709"/>
      <c r="S95" s="709"/>
      <c r="T95" s="681"/>
      <c r="U95" s="687"/>
      <c r="V95" s="709"/>
      <c r="W95" s="681"/>
      <c r="X95" s="37"/>
      <c r="Y95" s="37"/>
      <c r="Z95" s="37"/>
      <c r="AA95" s="37"/>
      <c r="AB95" s="37"/>
      <c r="AC95" s="37"/>
      <c r="AD95" s="270"/>
      <c r="AE95" s="270"/>
      <c r="AF95" s="270"/>
      <c r="AG95" s="270"/>
      <c r="AH95" s="270"/>
      <c r="AI95" s="270"/>
      <c r="AJ95" s="270"/>
      <c r="AK95" s="37"/>
      <c r="AL95" s="744"/>
      <c r="AM95" s="633"/>
      <c r="AN95" s="621"/>
      <c r="AO95" s="621"/>
      <c r="AP95" s="633"/>
      <c r="AQ95" s="633"/>
      <c r="AR95" s="621"/>
      <c r="AS95" s="622"/>
      <c r="AT95" s="37"/>
    </row>
    <row r="96" spans="2:46" ht="6" customHeight="1" x14ac:dyDescent="0.15">
      <c r="B96" s="713"/>
      <c r="C96" s="713"/>
      <c r="D96" s="713"/>
      <c r="E96" s="713"/>
      <c r="F96" s="713"/>
      <c r="G96" s="713"/>
      <c r="H96" s="713"/>
      <c r="I96" s="713"/>
      <c r="J96" s="679"/>
      <c r="K96" s="682"/>
      <c r="L96" s="685"/>
      <c r="M96" s="688"/>
      <c r="N96" s="682"/>
      <c r="O96" s="688"/>
      <c r="P96" s="710"/>
      <c r="Q96" s="710"/>
      <c r="R96" s="710"/>
      <c r="S96" s="710"/>
      <c r="T96" s="682"/>
      <c r="U96" s="688"/>
      <c r="V96" s="710"/>
      <c r="W96" s="682"/>
      <c r="X96" s="37"/>
      <c r="Y96" s="37"/>
      <c r="Z96" s="37"/>
      <c r="AA96" s="37"/>
      <c r="AB96" s="37"/>
      <c r="AC96" s="37"/>
      <c r="AD96" s="37"/>
      <c r="AE96" s="37"/>
      <c r="AF96" s="37"/>
      <c r="AG96" s="37"/>
      <c r="AH96" s="37"/>
      <c r="AI96" s="37"/>
      <c r="AJ96" s="37"/>
      <c r="AK96" s="37"/>
      <c r="AT96" s="37"/>
    </row>
    <row r="97" spans="2:46" ht="15" customHeight="1" x14ac:dyDescent="0.15">
      <c r="B97" s="692" t="s">
        <v>84</v>
      </c>
      <c r="C97" s="693"/>
      <c r="D97" s="693"/>
      <c r="E97" s="693"/>
      <c r="F97" s="693"/>
      <c r="G97" s="693"/>
      <c r="H97" s="693"/>
      <c r="I97" s="694"/>
      <c r="J97" s="692" t="s">
        <v>21</v>
      </c>
      <c r="K97" s="693"/>
      <c r="L97" s="693"/>
      <c r="M97" s="693"/>
      <c r="N97" s="701"/>
      <c r="O97" s="704" t="s">
        <v>85</v>
      </c>
      <c r="P97" s="693"/>
      <c r="Q97" s="693"/>
      <c r="R97" s="693"/>
      <c r="S97" s="693"/>
      <c r="T97" s="693"/>
      <c r="U97" s="694"/>
      <c r="V97" s="135" t="s">
        <v>23</v>
      </c>
      <c r="W97" s="136"/>
      <c r="X97" s="136"/>
      <c r="Y97" s="707" t="s">
        <v>24</v>
      </c>
      <c r="Z97" s="707"/>
      <c r="AA97" s="707"/>
      <c r="AB97" s="707"/>
      <c r="AC97" s="707"/>
      <c r="AD97" s="707"/>
      <c r="AE97" s="707"/>
      <c r="AF97" s="707"/>
      <c r="AG97" s="707"/>
      <c r="AH97" s="707"/>
      <c r="AI97" s="136"/>
      <c r="AJ97" s="136"/>
      <c r="AK97" s="137"/>
      <c r="AL97" s="642" t="s">
        <v>87</v>
      </c>
      <c r="AM97" s="642"/>
      <c r="AN97" s="634" t="s">
        <v>26</v>
      </c>
      <c r="AO97" s="634"/>
      <c r="AP97" s="634"/>
      <c r="AQ97" s="634"/>
      <c r="AR97" s="634"/>
      <c r="AS97" s="635"/>
      <c r="AT97" s="37"/>
    </row>
    <row r="98" spans="2:46" ht="18" customHeight="1" x14ac:dyDescent="0.15">
      <c r="B98" s="695"/>
      <c r="C98" s="696"/>
      <c r="D98" s="696"/>
      <c r="E98" s="696"/>
      <c r="F98" s="696"/>
      <c r="G98" s="696"/>
      <c r="H98" s="696"/>
      <c r="I98" s="697"/>
      <c r="J98" s="695"/>
      <c r="K98" s="696"/>
      <c r="L98" s="696"/>
      <c r="M98" s="696"/>
      <c r="N98" s="702"/>
      <c r="O98" s="705"/>
      <c r="P98" s="696"/>
      <c r="Q98" s="696"/>
      <c r="R98" s="696"/>
      <c r="S98" s="696"/>
      <c r="T98" s="696"/>
      <c r="U98" s="697"/>
      <c r="V98" s="414" t="s">
        <v>167</v>
      </c>
      <c r="W98" s="415"/>
      <c r="X98" s="415"/>
      <c r="Y98" s="416"/>
      <c r="Z98" s="414" t="s">
        <v>168</v>
      </c>
      <c r="AA98" s="415"/>
      <c r="AB98" s="415"/>
      <c r="AC98" s="416"/>
      <c r="AD98" s="414" t="s">
        <v>169</v>
      </c>
      <c r="AE98" s="415"/>
      <c r="AF98" s="415"/>
      <c r="AG98" s="416"/>
      <c r="AH98" s="414" t="s">
        <v>170</v>
      </c>
      <c r="AI98" s="420"/>
      <c r="AJ98" s="420"/>
      <c r="AK98" s="421"/>
      <c r="AL98" s="672" t="s">
        <v>93</v>
      </c>
      <c r="AM98" s="672"/>
      <c r="AN98" s="674" t="s">
        <v>30</v>
      </c>
      <c r="AO98" s="675"/>
      <c r="AP98" s="675"/>
      <c r="AQ98" s="675"/>
      <c r="AR98" s="676"/>
      <c r="AS98" s="677"/>
      <c r="AT98" s="37"/>
    </row>
    <row r="99" spans="2:46" ht="18" customHeight="1" x14ac:dyDescent="0.15">
      <c r="B99" s="698"/>
      <c r="C99" s="699"/>
      <c r="D99" s="699"/>
      <c r="E99" s="699"/>
      <c r="F99" s="699"/>
      <c r="G99" s="699"/>
      <c r="H99" s="699"/>
      <c r="I99" s="700"/>
      <c r="J99" s="698"/>
      <c r="K99" s="699"/>
      <c r="L99" s="699"/>
      <c r="M99" s="699"/>
      <c r="N99" s="703"/>
      <c r="O99" s="706"/>
      <c r="P99" s="699"/>
      <c r="Q99" s="699"/>
      <c r="R99" s="699"/>
      <c r="S99" s="699"/>
      <c r="T99" s="699"/>
      <c r="U99" s="700"/>
      <c r="V99" s="417"/>
      <c r="W99" s="418"/>
      <c r="X99" s="418"/>
      <c r="Y99" s="419"/>
      <c r="Z99" s="417"/>
      <c r="AA99" s="418"/>
      <c r="AB99" s="418"/>
      <c r="AC99" s="419"/>
      <c r="AD99" s="417"/>
      <c r="AE99" s="418"/>
      <c r="AF99" s="418"/>
      <c r="AG99" s="419"/>
      <c r="AH99" s="422"/>
      <c r="AI99" s="423"/>
      <c r="AJ99" s="423"/>
      <c r="AK99" s="424"/>
      <c r="AL99" s="673"/>
      <c r="AM99" s="673"/>
      <c r="AN99" s="643"/>
      <c r="AO99" s="643"/>
      <c r="AP99" s="643"/>
      <c r="AQ99" s="643"/>
      <c r="AR99" s="643"/>
      <c r="AS99" s="644"/>
      <c r="AT99" s="37"/>
    </row>
    <row r="100" spans="2:46" ht="18" customHeight="1" x14ac:dyDescent="0.15">
      <c r="B100" s="714">
        <f>'報告書（事業主控）'!B100</f>
        <v>0</v>
      </c>
      <c r="C100" s="715"/>
      <c r="D100" s="715"/>
      <c r="E100" s="715"/>
      <c r="F100" s="715"/>
      <c r="G100" s="715"/>
      <c r="H100" s="715"/>
      <c r="I100" s="716"/>
      <c r="J100" s="714">
        <f>'報告書（事業主控）'!J100</f>
        <v>0</v>
      </c>
      <c r="K100" s="715"/>
      <c r="L100" s="715"/>
      <c r="M100" s="715"/>
      <c r="N100" s="717"/>
      <c r="O100" s="140">
        <f>'報告書（事業主控）'!O100</f>
        <v>0</v>
      </c>
      <c r="P100" s="264" t="s">
        <v>61</v>
      </c>
      <c r="Q100" s="140">
        <f>'報告書（事業主控）'!Q100</f>
        <v>0</v>
      </c>
      <c r="R100" s="264" t="s">
        <v>90</v>
      </c>
      <c r="S100" s="140">
        <f>'報告書（事業主控）'!S100</f>
        <v>0</v>
      </c>
      <c r="T100" s="718" t="s">
        <v>91</v>
      </c>
      <c r="U100" s="718"/>
      <c r="V100" s="729">
        <f>'報告書（事業主控）'!V100</f>
        <v>0</v>
      </c>
      <c r="W100" s="730"/>
      <c r="X100" s="730"/>
      <c r="Y100" s="229" t="s">
        <v>59</v>
      </c>
      <c r="Z100" s="230"/>
      <c r="AA100" s="231"/>
      <c r="AB100" s="231"/>
      <c r="AC100" s="232" t="s">
        <v>166</v>
      </c>
      <c r="AD100" s="230"/>
      <c r="AE100" s="231"/>
      <c r="AF100" s="231"/>
      <c r="AG100" s="233" t="s">
        <v>166</v>
      </c>
      <c r="AH100" s="689" t="s">
        <v>171</v>
      </c>
      <c r="AI100" s="690"/>
      <c r="AJ100" s="690"/>
      <c r="AK100" s="691"/>
      <c r="AL100" s="145"/>
      <c r="AM100" s="147"/>
      <c r="AN100" s="614">
        <f>'報告書（事業主控）'!AN100</f>
        <v>0</v>
      </c>
      <c r="AO100" s="615"/>
      <c r="AP100" s="615"/>
      <c r="AQ100" s="615"/>
      <c r="AR100" s="615"/>
      <c r="AS100" s="142" t="s">
        <v>59</v>
      </c>
      <c r="AT100" s="37"/>
    </row>
    <row r="101" spans="2:46" ht="18" customHeight="1" x14ac:dyDescent="0.15">
      <c r="B101" s="663"/>
      <c r="C101" s="664"/>
      <c r="D101" s="664"/>
      <c r="E101" s="664"/>
      <c r="F101" s="664"/>
      <c r="G101" s="664"/>
      <c r="H101" s="664"/>
      <c r="I101" s="665"/>
      <c r="J101" s="663"/>
      <c r="K101" s="664"/>
      <c r="L101" s="664"/>
      <c r="M101" s="664"/>
      <c r="N101" s="667"/>
      <c r="O101" s="216">
        <f>'報告書（事業主控）'!O101</f>
        <v>0</v>
      </c>
      <c r="P101" s="265" t="s">
        <v>61</v>
      </c>
      <c r="Q101" s="216">
        <f>'報告書（事業主控）'!Q101</f>
        <v>0</v>
      </c>
      <c r="R101" s="265" t="s">
        <v>90</v>
      </c>
      <c r="S101" s="216">
        <f>'報告書（事業主控）'!S101</f>
        <v>0</v>
      </c>
      <c r="T101" s="669" t="s">
        <v>92</v>
      </c>
      <c r="U101" s="669"/>
      <c r="V101" s="623">
        <f>'報告書（事業主控）'!V101</f>
        <v>0</v>
      </c>
      <c r="W101" s="624"/>
      <c r="X101" s="624"/>
      <c r="Y101" s="624"/>
      <c r="Z101" s="623">
        <f>'報告書（事業主控）'!Z101</f>
        <v>0</v>
      </c>
      <c r="AA101" s="624"/>
      <c r="AB101" s="624"/>
      <c r="AC101" s="624"/>
      <c r="AD101" s="623">
        <f>'報告書（事業主控）'!AD101</f>
        <v>0</v>
      </c>
      <c r="AE101" s="624"/>
      <c r="AF101" s="624"/>
      <c r="AG101" s="648"/>
      <c r="AH101" s="625">
        <f>'報告書（事業主控）'!AH101</f>
        <v>0</v>
      </c>
      <c r="AI101" s="626"/>
      <c r="AJ101" s="626"/>
      <c r="AK101" s="627"/>
      <c r="AL101" s="645">
        <f>'報告書（事業主控）'!AL101</f>
        <v>0</v>
      </c>
      <c r="AM101" s="646"/>
      <c r="AN101" s="623">
        <f>'報告書（事業主控）'!AN101</f>
        <v>0</v>
      </c>
      <c r="AO101" s="624"/>
      <c r="AP101" s="624"/>
      <c r="AQ101" s="624"/>
      <c r="AR101" s="624"/>
      <c r="AS101" s="263"/>
      <c r="AT101" s="37"/>
    </row>
    <row r="102" spans="2:46" ht="18" customHeight="1" x14ac:dyDescent="0.15">
      <c r="B102" s="660">
        <f>'報告書（事業主控）'!B102</f>
        <v>0</v>
      </c>
      <c r="C102" s="661"/>
      <c r="D102" s="661"/>
      <c r="E102" s="661"/>
      <c r="F102" s="661"/>
      <c r="G102" s="661"/>
      <c r="H102" s="661"/>
      <c r="I102" s="662"/>
      <c r="J102" s="660">
        <f>'報告書（事業主控）'!J102</f>
        <v>0</v>
      </c>
      <c r="K102" s="661"/>
      <c r="L102" s="661"/>
      <c r="M102" s="661"/>
      <c r="N102" s="666"/>
      <c r="O102" s="47">
        <f>'報告書（事業主控）'!O102</f>
        <v>0</v>
      </c>
      <c r="P102" s="270" t="s">
        <v>61</v>
      </c>
      <c r="Q102" s="47">
        <f>'報告書（事業主控）'!Q102</f>
        <v>0</v>
      </c>
      <c r="R102" s="270" t="s">
        <v>90</v>
      </c>
      <c r="S102" s="47">
        <f>'報告書（事業主控）'!S102</f>
        <v>0</v>
      </c>
      <c r="T102" s="668" t="s">
        <v>91</v>
      </c>
      <c r="U102" s="668"/>
      <c r="V102" s="729">
        <f>'報告書（事業主控）'!V102</f>
        <v>0</v>
      </c>
      <c r="W102" s="730"/>
      <c r="X102" s="730"/>
      <c r="Y102" s="144"/>
      <c r="Z102" s="145"/>
      <c r="AA102" s="146"/>
      <c r="AB102" s="146"/>
      <c r="AC102" s="144"/>
      <c r="AD102" s="145"/>
      <c r="AE102" s="146"/>
      <c r="AF102" s="146"/>
      <c r="AG102" s="144"/>
      <c r="AH102" s="614">
        <f>'報告書（事業主控）'!AH102</f>
        <v>0</v>
      </c>
      <c r="AI102" s="615"/>
      <c r="AJ102" s="615"/>
      <c r="AK102" s="616"/>
      <c r="AL102" s="145"/>
      <c r="AM102" s="147"/>
      <c r="AN102" s="614">
        <f>'報告書（事業主控）'!AN102</f>
        <v>0</v>
      </c>
      <c r="AO102" s="615"/>
      <c r="AP102" s="615"/>
      <c r="AQ102" s="615"/>
      <c r="AR102" s="615"/>
      <c r="AS102" s="261"/>
      <c r="AT102" s="37"/>
    </row>
    <row r="103" spans="2:46" ht="18" customHeight="1" x14ac:dyDescent="0.15">
      <c r="B103" s="663"/>
      <c r="C103" s="664"/>
      <c r="D103" s="664"/>
      <c r="E103" s="664"/>
      <c r="F103" s="664"/>
      <c r="G103" s="664"/>
      <c r="H103" s="664"/>
      <c r="I103" s="665"/>
      <c r="J103" s="663"/>
      <c r="K103" s="664"/>
      <c r="L103" s="664"/>
      <c r="M103" s="664"/>
      <c r="N103" s="667"/>
      <c r="O103" s="216">
        <f>'報告書（事業主控）'!O103</f>
        <v>0</v>
      </c>
      <c r="P103" s="265" t="s">
        <v>61</v>
      </c>
      <c r="Q103" s="216">
        <f>'報告書（事業主控）'!Q103</f>
        <v>0</v>
      </c>
      <c r="R103" s="265" t="s">
        <v>90</v>
      </c>
      <c r="S103" s="216">
        <f>'報告書（事業主控）'!S103</f>
        <v>0</v>
      </c>
      <c r="T103" s="669" t="s">
        <v>92</v>
      </c>
      <c r="U103" s="669"/>
      <c r="V103" s="625">
        <f>'報告書（事業主控）'!V103</f>
        <v>0</v>
      </c>
      <c r="W103" s="626"/>
      <c r="X103" s="626"/>
      <c r="Y103" s="626"/>
      <c r="Z103" s="625">
        <f>'報告書（事業主控）'!Z103</f>
        <v>0</v>
      </c>
      <c r="AA103" s="626"/>
      <c r="AB103" s="626"/>
      <c r="AC103" s="626"/>
      <c r="AD103" s="625">
        <f>'報告書（事業主控）'!AD103</f>
        <v>0</v>
      </c>
      <c r="AE103" s="626"/>
      <c r="AF103" s="626"/>
      <c r="AG103" s="626"/>
      <c r="AH103" s="625">
        <f>'報告書（事業主控）'!AH103</f>
        <v>0</v>
      </c>
      <c r="AI103" s="626"/>
      <c r="AJ103" s="626"/>
      <c r="AK103" s="627"/>
      <c r="AL103" s="645">
        <f>'報告書（事業主控）'!AL103</f>
        <v>0</v>
      </c>
      <c r="AM103" s="646"/>
      <c r="AN103" s="623">
        <f>'報告書（事業主控）'!AN103</f>
        <v>0</v>
      </c>
      <c r="AO103" s="624"/>
      <c r="AP103" s="624"/>
      <c r="AQ103" s="624"/>
      <c r="AR103" s="624"/>
      <c r="AS103" s="263"/>
      <c r="AT103" s="37"/>
    </row>
    <row r="104" spans="2:46" ht="18" customHeight="1" x14ac:dyDescent="0.15">
      <c r="B104" s="660">
        <f>'報告書（事業主控）'!B104</f>
        <v>0</v>
      </c>
      <c r="C104" s="661"/>
      <c r="D104" s="661"/>
      <c r="E104" s="661"/>
      <c r="F104" s="661"/>
      <c r="G104" s="661"/>
      <c r="H104" s="661"/>
      <c r="I104" s="662"/>
      <c r="J104" s="660">
        <f>'報告書（事業主控）'!J104</f>
        <v>0</v>
      </c>
      <c r="K104" s="661"/>
      <c r="L104" s="661"/>
      <c r="M104" s="661"/>
      <c r="N104" s="666"/>
      <c r="O104" s="47">
        <f>'報告書（事業主控）'!O104</f>
        <v>0</v>
      </c>
      <c r="P104" s="270" t="s">
        <v>61</v>
      </c>
      <c r="Q104" s="47">
        <f>'報告書（事業主控）'!Q104</f>
        <v>0</v>
      </c>
      <c r="R104" s="270" t="s">
        <v>90</v>
      </c>
      <c r="S104" s="47">
        <f>'報告書（事業主控）'!S104</f>
        <v>0</v>
      </c>
      <c r="T104" s="668" t="s">
        <v>91</v>
      </c>
      <c r="U104" s="668"/>
      <c r="V104" s="729">
        <f>'報告書（事業主控）'!V104</f>
        <v>0</v>
      </c>
      <c r="W104" s="730"/>
      <c r="X104" s="730"/>
      <c r="Y104" s="144"/>
      <c r="Z104" s="145"/>
      <c r="AA104" s="146"/>
      <c r="AB104" s="146"/>
      <c r="AC104" s="144"/>
      <c r="AD104" s="145"/>
      <c r="AE104" s="146"/>
      <c r="AF104" s="146"/>
      <c r="AG104" s="144"/>
      <c r="AH104" s="614">
        <f>'報告書（事業主控）'!AH104</f>
        <v>0</v>
      </c>
      <c r="AI104" s="615"/>
      <c r="AJ104" s="615"/>
      <c r="AK104" s="616"/>
      <c r="AL104" s="145"/>
      <c r="AM104" s="147"/>
      <c r="AN104" s="614">
        <f>'報告書（事業主控）'!AN104</f>
        <v>0</v>
      </c>
      <c r="AO104" s="615"/>
      <c r="AP104" s="615"/>
      <c r="AQ104" s="615"/>
      <c r="AR104" s="615"/>
      <c r="AS104" s="261"/>
      <c r="AT104" s="37"/>
    </row>
    <row r="105" spans="2:46" ht="18" customHeight="1" x14ac:dyDescent="0.15">
      <c r="B105" s="663"/>
      <c r="C105" s="664"/>
      <c r="D105" s="664"/>
      <c r="E105" s="664"/>
      <c r="F105" s="664"/>
      <c r="G105" s="664"/>
      <c r="H105" s="664"/>
      <c r="I105" s="665"/>
      <c r="J105" s="663"/>
      <c r="K105" s="664"/>
      <c r="L105" s="664"/>
      <c r="M105" s="664"/>
      <c r="N105" s="667"/>
      <c r="O105" s="216">
        <f>'報告書（事業主控）'!O105</f>
        <v>0</v>
      </c>
      <c r="P105" s="265" t="s">
        <v>61</v>
      </c>
      <c r="Q105" s="216">
        <f>'報告書（事業主控）'!Q105</f>
        <v>0</v>
      </c>
      <c r="R105" s="265" t="s">
        <v>90</v>
      </c>
      <c r="S105" s="216">
        <f>'報告書（事業主控）'!S105</f>
        <v>0</v>
      </c>
      <c r="T105" s="669" t="s">
        <v>92</v>
      </c>
      <c r="U105" s="669"/>
      <c r="V105" s="625">
        <f>'報告書（事業主控）'!V105</f>
        <v>0</v>
      </c>
      <c r="W105" s="626"/>
      <c r="X105" s="626"/>
      <c r="Y105" s="626"/>
      <c r="Z105" s="625">
        <f>'報告書（事業主控）'!Z105</f>
        <v>0</v>
      </c>
      <c r="AA105" s="626"/>
      <c r="AB105" s="626"/>
      <c r="AC105" s="626"/>
      <c r="AD105" s="625">
        <f>'報告書（事業主控）'!AD105</f>
        <v>0</v>
      </c>
      <c r="AE105" s="626"/>
      <c r="AF105" s="626"/>
      <c r="AG105" s="626"/>
      <c r="AH105" s="625">
        <f>'報告書（事業主控）'!AH105</f>
        <v>0</v>
      </c>
      <c r="AI105" s="626"/>
      <c r="AJ105" s="626"/>
      <c r="AK105" s="627"/>
      <c r="AL105" s="645">
        <f>'報告書（事業主控）'!AL105</f>
        <v>0</v>
      </c>
      <c r="AM105" s="646"/>
      <c r="AN105" s="623">
        <f>'報告書（事業主控）'!AN105</f>
        <v>0</v>
      </c>
      <c r="AO105" s="624"/>
      <c r="AP105" s="624"/>
      <c r="AQ105" s="624"/>
      <c r="AR105" s="624"/>
      <c r="AS105" s="263"/>
      <c r="AT105" s="37"/>
    </row>
    <row r="106" spans="2:46" ht="18" customHeight="1" x14ac:dyDescent="0.15">
      <c r="B106" s="660">
        <f>'報告書（事業主控）'!B106</f>
        <v>0</v>
      </c>
      <c r="C106" s="661"/>
      <c r="D106" s="661"/>
      <c r="E106" s="661"/>
      <c r="F106" s="661"/>
      <c r="G106" s="661"/>
      <c r="H106" s="661"/>
      <c r="I106" s="662"/>
      <c r="J106" s="660">
        <f>'報告書（事業主控）'!J106</f>
        <v>0</v>
      </c>
      <c r="K106" s="661"/>
      <c r="L106" s="661"/>
      <c r="M106" s="661"/>
      <c r="N106" s="666"/>
      <c r="O106" s="47">
        <f>'報告書（事業主控）'!O106</f>
        <v>0</v>
      </c>
      <c r="P106" s="270" t="s">
        <v>61</v>
      </c>
      <c r="Q106" s="47">
        <f>'報告書（事業主控）'!Q106</f>
        <v>0</v>
      </c>
      <c r="R106" s="270" t="s">
        <v>90</v>
      </c>
      <c r="S106" s="47">
        <f>'報告書（事業主控）'!S106</f>
        <v>0</v>
      </c>
      <c r="T106" s="668" t="s">
        <v>91</v>
      </c>
      <c r="U106" s="668"/>
      <c r="V106" s="729">
        <f>'報告書（事業主控）'!V106</f>
        <v>0</v>
      </c>
      <c r="W106" s="730"/>
      <c r="X106" s="730"/>
      <c r="Y106" s="144"/>
      <c r="Z106" s="145"/>
      <c r="AA106" s="146"/>
      <c r="AB106" s="146"/>
      <c r="AC106" s="144"/>
      <c r="AD106" s="145"/>
      <c r="AE106" s="146"/>
      <c r="AF106" s="146"/>
      <c r="AG106" s="144"/>
      <c r="AH106" s="614">
        <f>'報告書（事業主控）'!AH106</f>
        <v>0</v>
      </c>
      <c r="AI106" s="615"/>
      <c r="AJ106" s="615"/>
      <c r="AK106" s="616"/>
      <c r="AL106" s="145"/>
      <c r="AM106" s="147"/>
      <c r="AN106" s="614">
        <f>'報告書（事業主控）'!AN106</f>
        <v>0</v>
      </c>
      <c r="AO106" s="615"/>
      <c r="AP106" s="615"/>
      <c r="AQ106" s="615"/>
      <c r="AR106" s="615"/>
      <c r="AS106" s="261"/>
      <c r="AT106" s="37"/>
    </row>
    <row r="107" spans="2:46" ht="18" customHeight="1" x14ac:dyDescent="0.15">
      <c r="B107" s="663"/>
      <c r="C107" s="664"/>
      <c r="D107" s="664"/>
      <c r="E107" s="664"/>
      <c r="F107" s="664"/>
      <c r="G107" s="664"/>
      <c r="H107" s="664"/>
      <c r="I107" s="665"/>
      <c r="J107" s="663"/>
      <c r="K107" s="664"/>
      <c r="L107" s="664"/>
      <c r="M107" s="664"/>
      <c r="N107" s="667"/>
      <c r="O107" s="216">
        <f>'報告書（事業主控）'!O107</f>
        <v>0</v>
      </c>
      <c r="P107" s="265" t="s">
        <v>61</v>
      </c>
      <c r="Q107" s="216">
        <f>'報告書（事業主控）'!Q107</f>
        <v>0</v>
      </c>
      <c r="R107" s="265" t="s">
        <v>90</v>
      </c>
      <c r="S107" s="216">
        <f>'報告書（事業主控）'!S107</f>
        <v>0</v>
      </c>
      <c r="T107" s="669" t="s">
        <v>92</v>
      </c>
      <c r="U107" s="669"/>
      <c r="V107" s="625">
        <f>'報告書（事業主控）'!V107</f>
        <v>0</v>
      </c>
      <c r="W107" s="626"/>
      <c r="X107" s="626"/>
      <c r="Y107" s="626"/>
      <c r="Z107" s="625">
        <f>'報告書（事業主控）'!Z107</f>
        <v>0</v>
      </c>
      <c r="AA107" s="626"/>
      <c r="AB107" s="626"/>
      <c r="AC107" s="626"/>
      <c r="AD107" s="625">
        <f>'報告書（事業主控）'!AD107</f>
        <v>0</v>
      </c>
      <c r="AE107" s="626"/>
      <c r="AF107" s="626"/>
      <c r="AG107" s="626"/>
      <c r="AH107" s="625">
        <f>'報告書（事業主控）'!AH107</f>
        <v>0</v>
      </c>
      <c r="AI107" s="626"/>
      <c r="AJ107" s="626"/>
      <c r="AK107" s="627"/>
      <c r="AL107" s="645">
        <f>'報告書（事業主控）'!AL107</f>
        <v>0</v>
      </c>
      <c r="AM107" s="646"/>
      <c r="AN107" s="623">
        <f>'報告書（事業主控）'!AN107</f>
        <v>0</v>
      </c>
      <c r="AO107" s="624"/>
      <c r="AP107" s="624"/>
      <c r="AQ107" s="624"/>
      <c r="AR107" s="624"/>
      <c r="AS107" s="263"/>
      <c r="AT107" s="37"/>
    </row>
    <row r="108" spans="2:46" ht="18" customHeight="1" x14ac:dyDescent="0.15">
      <c r="B108" s="660">
        <f>'報告書（事業主控）'!B108</f>
        <v>0</v>
      </c>
      <c r="C108" s="661"/>
      <c r="D108" s="661"/>
      <c r="E108" s="661"/>
      <c r="F108" s="661"/>
      <c r="G108" s="661"/>
      <c r="H108" s="661"/>
      <c r="I108" s="662"/>
      <c r="J108" s="660">
        <f>'報告書（事業主控）'!J108</f>
        <v>0</v>
      </c>
      <c r="K108" s="661"/>
      <c r="L108" s="661"/>
      <c r="M108" s="661"/>
      <c r="N108" s="666"/>
      <c r="O108" s="47">
        <f>'報告書（事業主控）'!O108</f>
        <v>0</v>
      </c>
      <c r="P108" s="270" t="s">
        <v>61</v>
      </c>
      <c r="Q108" s="47">
        <f>'報告書（事業主控）'!Q108</f>
        <v>0</v>
      </c>
      <c r="R108" s="270" t="s">
        <v>90</v>
      </c>
      <c r="S108" s="47">
        <f>'報告書（事業主控）'!S108</f>
        <v>0</v>
      </c>
      <c r="T108" s="668" t="s">
        <v>91</v>
      </c>
      <c r="U108" s="668"/>
      <c r="V108" s="729">
        <f>'報告書（事業主控）'!V108</f>
        <v>0</v>
      </c>
      <c r="W108" s="730"/>
      <c r="X108" s="730"/>
      <c r="Y108" s="144"/>
      <c r="Z108" s="145"/>
      <c r="AA108" s="146"/>
      <c r="AB108" s="146"/>
      <c r="AC108" s="144"/>
      <c r="AD108" s="145"/>
      <c r="AE108" s="146"/>
      <c r="AF108" s="146"/>
      <c r="AG108" s="144"/>
      <c r="AH108" s="614">
        <f>'報告書（事業主控）'!AH108</f>
        <v>0</v>
      </c>
      <c r="AI108" s="615"/>
      <c r="AJ108" s="615"/>
      <c r="AK108" s="616"/>
      <c r="AL108" s="145"/>
      <c r="AM108" s="147"/>
      <c r="AN108" s="614">
        <f>'報告書（事業主控）'!AN108</f>
        <v>0</v>
      </c>
      <c r="AO108" s="615"/>
      <c r="AP108" s="615"/>
      <c r="AQ108" s="615"/>
      <c r="AR108" s="615"/>
      <c r="AS108" s="261"/>
      <c r="AT108" s="37"/>
    </row>
    <row r="109" spans="2:46" ht="18" customHeight="1" x14ac:dyDescent="0.15">
      <c r="B109" s="663"/>
      <c r="C109" s="664"/>
      <c r="D109" s="664"/>
      <c r="E109" s="664"/>
      <c r="F109" s="664"/>
      <c r="G109" s="664"/>
      <c r="H109" s="664"/>
      <c r="I109" s="665"/>
      <c r="J109" s="663"/>
      <c r="K109" s="664"/>
      <c r="L109" s="664"/>
      <c r="M109" s="664"/>
      <c r="N109" s="667"/>
      <c r="O109" s="216">
        <f>'報告書（事業主控）'!O109</f>
        <v>0</v>
      </c>
      <c r="P109" s="265" t="s">
        <v>61</v>
      </c>
      <c r="Q109" s="216">
        <f>'報告書（事業主控）'!Q109</f>
        <v>0</v>
      </c>
      <c r="R109" s="265" t="s">
        <v>90</v>
      </c>
      <c r="S109" s="216">
        <f>'報告書（事業主控）'!S109</f>
        <v>0</v>
      </c>
      <c r="T109" s="669" t="s">
        <v>92</v>
      </c>
      <c r="U109" s="669"/>
      <c r="V109" s="625">
        <f>'報告書（事業主控）'!V109</f>
        <v>0</v>
      </c>
      <c r="W109" s="626"/>
      <c r="X109" s="626"/>
      <c r="Y109" s="626"/>
      <c r="Z109" s="625">
        <f>'報告書（事業主控）'!Z109</f>
        <v>0</v>
      </c>
      <c r="AA109" s="626"/>
      <c r="AB109" s="626"/>
      <c r="AC109" s="626"/>
      <c r="AD109" s="625">
        <f>'報告書（事業主控）'!AD109</f>
        <v>0</v>
      </c>
      <c r="AE109" s="626"/>
      <c r="AF109" s="626"/>
      <c r="AG109" s="626"/>
      <c r="AH109" s="625">
        <f>'報告書（事業主控）'!AH109</f>
        <v>0</v>
      </c>
      <c r="AI109" s="626"/>
      <c r="AJ109" s="626"/>
      <c r="AK109" s="627"/>
      <c r="AL109" s="645">
        <f>'報告書（事業主控）'!AL109</f>
        <v>0</v>
      </c>
      <c r="AM109" s="646"/>
      <c r="AN109" s="623">
        <f>'報告書（事業主控）'!AN109</f>
        <v>0</v>
      </c>
      <c r="AO109" s="624"/>
      <c r="AP109" s="624"/>
      <c r="AQ109" s="624"/>
      <c r="AR109" s="624"/>
      <c r="AS109" s="263"/>
      <c r="AT109" s="37"/>
    </row>
    <row r="110" spans="2:46" ht="18" customHeight="1" x14ac:dyDescent="0.15">
      <c r="B110" s="660">
        <f>'報告書（事業主控）'!B110</f>
        <v>0</v>
      </c>
      <c r="C110" s="661"/>
      <c r="D110" s="661"/>
      <c r="E110" s="661"/>
      <c r="F110" s="661"/>
      <c r="G110" s="661"/>
      <c r="H110" s="661"/>
      <c r="I110" s="662"/>
      <c r="J110" s="660">
        <f>'報告書（事業主控）'!J110</f>
        <v>0</v>
      </c>
      <c r="K110" s="661"/>
      <c r="L110" s="661"/>
      <c r="M110" s="661"/>
      <c r="N110" s="666"/>
      <c r="O110" s="47">
        <f>'報告書（事業主控）'!O110</f>
        <v>0</v>
      </c>
      <c r="P110" s="270" t="s">
        <v>61</v>
      </c>
      <c r="Q110" s="47">
        <f>'報告書（事業主控）'!Q110</f>
        <v>0</v>
      </c>
      <c r="R110" s="270" t="s">
        <v>90</v>
      </c>
      <c r="S110" s="47">
        <f>'報告書（事業主控）'!S110</f>
        <v>0</v>
      </c>
      <c r="T110" s="668" t="s">
        <v>91</v>
      </c>
      <c r="U110" s="668"/>
      <c r="V110" s="729">
        <f>'報告書（事業主控）'!V110</f>
        <v>0</v>
      </c>
      <c r="W110" s="730"/>
      <c r="X110" s="730"/>
      <c r="Y110" s="144"/>
      <c r="Z110" s="145"/>
      <c r="AA110" s="146"/>
      <c r="AB110" s="146"/>
      <c r="AC110" s="144"/>
      <c r="AD110" s="145"/>
      <c r="AE110" s="146"/>
      <c r="AF110" s="146"/>
      <c r="AG110" s="144"/>
      <c r="AH110" s="614">
        <f>'報告書（事業主控）'!AH110</f>
        <v>0</v>
      </c>
      <c r="AI110" s="615"/>
      <c r="AJ110" s="615"/>
      <c r="AK110" s="616"/>
      <c r="AL110" s="145"/>
      <c r="AM110" s="147"/>
      <c r="AN110" s="614">
        <f>'報告書（事業主控）'!AN110</f>
        <v>0</v>
      </c>
      <c r="AO110" s="615"/>
      <c r="AP110" s="615"/>
      <c r="AQ110" s="615"/>
      <c r="AR110" s="615"/>
      <c r="AS110" s="261"/>
      <c r="AT110" s="37"/>
    </row>
    <row r="111" spans="2:46" ht="18" customHeight="1" x14ac:dyDescent="0.15">
      <c r="B111" s="663"/>
      <c r="C111" s="664"/>
      <c r="D111" s="664"/>
      <c r="E111" s="664"/>
      <c r="F111" s="664"/>
      <c r="G111" s="664"/>
      <c r="H111" s="664"/>
      <c r="I111" s="665"/>
      <c r="J111" s="663"/>
      <c r="K111" s="664"/>
      <c r="L111" s="664"/>
      <c r="M111" s="664"/>
      <c r="N111" s="667"/>
      <c r="O111" s="216">
        <f>'報告書（事業主控）'!O111</f>
        <v>0</v>
      </c>
      <c r="P111" s="265" t="s">
        <v>61</v>
      </c>
      <c r="Q111" s="216">
        <f>'報告書（事業主控）'!Q111</f>
        <v>0</v>
      </c>
      <c r="R111" s="265" t="s">
        <v>90</v>
      </c>
      <c r="S111" s="216">
        <f>'報告書（事業主控）'!S111</f>
        <v>0</v>
      </c>
      <c r="T111" s="669" t="s">
        <v>92</v>
      </c>
      <c r="U111" s="669"/>
      <c r="V111" s="625">
        <f>'報告書（事業主控）'!V111</f>
        <v>0</v>
      </c>
      <c r="W111" s="626"/>
      <c r="X111" s="626"/>
      <c r="Y111" s="626"/>
      <c r="Z111" s="625">
        <f>'報告書（事業主控）'!Z111</f>
        <v>0</v>
      </c>
      <c r="AA111" s="626"/>
      <c r="AB111" s="626"/>
      <c r="AC111" s="626"/>
      <c r="AD111" s="625">
        <f>'報告書（事業主控）'!AD111</f>
        <v>0</v>
      </c>
      <c r="AE111" s="626"/>
      <c r="AF111" s="626"/>
      <c r="AG111" s="626"/>
      <c r="AH111" s="625">
        <f>'報告書（事業主控）'!AH111</f>
        <v>0</v>
      </c>
      <c r="AI111" s="626"/>
      <c r="AJ111" s="626"/>
      <c r="AK111" s="627"/>
      <c r="AL111" s="645">
        <f>'報告書（事業主控）'!AL111</f>
        <v>0</v>
      </c>
      <c r="AM111" s="646"/>
      <c r="AN111" s="623">
        <f>'報告書（事業主控）'!AN111</f>
        <v>0</v>
      </c>
      <c r="AO111" s="624"/>
      <c r="AP111" s="624"/>
      <c r="AQ111" s="624"/>
      <c r="AR111" s="624"/>
      <c r="AS111" s="263"/>
      <c r="AT111" s="37"/>
    </row>
    <row r="112" spans="2:46" ht="18" customHeight="1" x14ac:dyDescent="0.15">
      <c r="B112" s="660">
        <f>'報告書（事業主控）'!B112</f>
        <v>0</v>
      </c>
      <c r="C112" s="661"/>
      <c r="D112" s="661"/>
      <c r="E112" s="661"/>
      <c r="F112" s="661"/>
      <c r="G112" s="661"/>
      <c r="H112" s="661"/>
      <c r="I112" s="662"/>
      <c r="J112" s="660">
        <f>'報告書（事業主控）'!J112</f>
        <v>0</v>
      </c>
      <c r="K112" s="661"/>
      <c r="L112" s="661"/>
      <c r="M112" s="661"/>
      <c r="N112" s="666"/>
      <c r="O112" s="47">
        <f>'報告書（事業主控）'!O112</f>
        <v>0</v>
      </c>
      <c r="P112" s="270" t="s">
        <v>61</v>
      </c>
      <c r="Q112" s="47">
        <f>'報告書（事業主控）'!Q112</f>
        <v>0</v>
      </c>
      <c r="R112" s="270" t="s">
        <v>90</v>
      </c>
      <c r="S112" s="47">
        <f>'報告書（事業主控）'!S112</f>
        <v>0</v>
      </c>
      <c r="T112" s="668" t="s">
        <v>91</v>
      </c>
      <c r="U112" s="668"/>
      <c r="V112" s="729">
        <f>'報告書（事業主控）'!V112</f>
        <v>0</v>
      </c>
      <c r="W112" s="730"/>
      <c r="X112" s="730"/>
      <c r="Y112" s="144"/>
      <c r="Z112" s="145"/>
      <c r="AA112" s="146"/>
      <c r="AB112" s="146"/>
      <c r="AC112" s="144"/>
      <c r="AD112" s="145"/>
      <c r="AE112" s="146"/>
      <c r="AF112" s="146"/>
      <c r="AG112" s="144"/>
      <c r="AH112" s="614">
        <f>'報告書（事業主控）'!AH112</f>
        <v>0</v>
      </c>
      <c r="AI112" s="615"/>
      <c r="AJ112" s="615"/>
      <c r="AK112" s="616"/>
      <c r="AL112" s="145"/>
      <c r="AM112" s="147"/>
      <c r="AN112" s="614">
        <f>'報告書（事業主控）'!AN112</f>
        <v>0</v>
      </c>
      <c r="AO112" s="615"/>
      <c r="AP112" s="615"/>
      <c r="AQ112" s="615"/>
      <c r="AR112" s="615"/>
      <c r="AS112" s="261"/>
      <c r="AT112" s="37"/>
    </row>
    <row r="113" spans="2:46" ht="18" customHeight="1" x14ac:dyDescent="0.15">
      <c r="B113" s="663"/>
      <c r="C113" s="664"/>
      <c r="D113" s="664"/>
      <c r="E113" s="664"/>
      <c r="F113" s="664"/>
      <c r="G113" s="664"/>
      <c r="H113" s="664"/>
      <c r="I113" s="665"/>
      <c r="J113" s="663"/>
      <c r="K113" s="664"/>
      <c r="L113" s="664"/>
      <c r="M113" s="664"/>
      <c r="N113" s="667"/>
      <c r="O113" s="216">
        <f>'報告書（事業主控）'!O113</f>
        <v>0</v>
      </c>
      <c r="P113" s="265" t="s">
        <v>61</v>
      </c>
      <c r="Q113" s="216">
        <f>'報告書（事業主控）'!Q113</f>
        <v>0</v>
      </c>
      <c r="R113" s="265" t="s">
        <v>90</v>
      </c>
      <c r="S113" s="216">
        <f>'報告書（事業主控）'!S113</f>
        <v>0</v>
      </c>
      <c r="T113" s="669" t="s">
        <v>92</v>
      </c>
      <c r="U113" s="669"/>
      <c r="V113" s="625">
        <f>'報告書（事業主控）'!V113</f>
        <v>0</v>
      </c>
      <c r="W113" s="626"/>
      <c r="X113" s="626"/>
      <c r="Y113" s="626"/>
      <c r="Z113" s="625">
        <f>'報告書（事業主控）'!Z113</f>
        <v>0</v>
      </c>
      <c r="AA113" s="626"/>
      <c r="AB113" s="626"/>
      <c r="AC113" s="626"/>
      <c r="AD113" s="625">
        <f>'報告書（事業主控）'!AD113</f>
        <v>0</v>
      </c>
      <c r="AE113" s="626"/>
      <c r="AF113" s="626"/>
      <c r="AG113" s="626"/>
      <c r="AH113" s="625">
        <f>'報告書（事業主控）'!AH113</f>
        <v>0</v>
      </c>
      <c r="AI113" s="626"/>
      <c r="AJ113" s="626"/>
      <c r="AK113" s="627"/>
      <c r="AL113" s="645">
        <f>'報告書（事業主控）'!AL113</f>
        <v>0</v>
      </c>
      <c r="AM113" s="646"/>
      <c r="AN113" s="623">
        <f>'報告書（事業主控）'!AN113</f>
        <v>0</v>
      </c>
      <c r="AO113" s="624"/>
      <c r="AP113" s="624"/>
      <c r="AQ113" s="624"/>
      <c r="AR113" s="624"/>
      <c r="AS113" s="263"/>
      <c r="AT113" s="37"/>
    </row>
    <row r="114" spans="2:46" ht="18" customHeight="1" x14ac:dyDescent="0.15">
      <c r="B114" s="660">
        <f>'報告書（事業主控）'!B114</f>
        <v>0</v>
      </c>
      <c r="C114" s="661"/>
      <c r="D114" s="661"/>
      <c r="E114" s="661"/>
      <c r="F114" s="661"/>
      <c r="G114" s="661"/>
      <c r="H114" s="661"/>
      <c r="I114" s="662"/>
      <c r="J114" s="660">
        <f>'報告書（事業主控）'!J114</f>
        <v>0</v>
      </c>
      <c r="K114" s="661"/>
      <c r="L114" s="661"/>
      <c r="M114" s="661"/>
      <c r="N114" s="666"/>
      <c r="O114" s="47">
        <f>'報告書（事業主控）'!O114</f>
        <v>0</v>
      </c>
      <c r="P114" s="270" t="s">
        <v>61</v>
      </c>
      <c r="Q114" s="47">
        <f>'報告書（事業主控）'!Q114</f>
        <v>0</v>
      </c>
      <c r="R114" s="270" t="s">
        <v>90</v>
      </c>
      <c r="S114" s="47">
        <f>'報告書（事業主控）'!S114</f>
        <v>0</v>
      </c>
      <c r="T114" s="668" t="s">
        <v>91</v>
      </c>
      <c r="U114" s="668"/>
      <c r="V114" s="729">
        <f>'報告書（事業主控）'!V114</f>
        <v>0</v>
      </c>
      <c r="W114" s="730"/>
      <c r="X114" s="730"/>
      <c r="Y114" s="144"/>
      <c r="Z114" s="145"/>
      <c r="AA114" s="146"/>
      <c r="AB114" s="146"/>
      <c r="AC114" s="144"/>
      <c r="AD114" s="145"/>
      <c r="AE114" s="146"/>
      <c r="AF114" s="146"/>
      <c r="AG114" s="144"/>
      <c r="AH114" s="614">
        <f>'報告書（事業主控）'!AH114</f>
        <v>0</v>
      </c>
      <c r="AI114" s="615"/>
      <c r="AJ114" s="615"/>
      <c r="AK114" s="616"/>
      <c r="AL114" s="145"/>
      <c r="AM114" s="147"/>
      <c r="AN114" s="614">
        <f>'報告書（事業主控）'!AN114</f>
        <v>0</v>
      </c>
      <c r="AO114" s="615"/>
      <c r="AP114" s="615"/>
      <c r="AQ114" s="615"/>
      <c r="AR114" s="615"/>
      <c r="AS114" s="261"/>
      <c r="AT114" s="37"/>
    </row>
    <row r="115" spans="2:46" ht="18" customHeight="1" x14ac:dyDescent="0.15">
      <c r="B115" s="663"/>
      <c r="C115" s="664"/>
      <c r="D115" s="664"/>
      <c r="E115" s="664"/>
      <c r="F115" s="664"/>
      <c r="G115" s="664"/>
      <c r="H115" s="664"/>
      <c r="I115" s="665"/>
      <c r="J115" s="663"/>
      <c r="K115" s="664"/>
      <c r="L115" s="664"/>
      <c r="M115" s="664"/>
      <c r="N115" s="667"/>
      <c r="O115" s="216">
        <f>'報告書（事業主控）'!O115</f>
        <v>0</v>
      </c>
      <c r="P115" s="265" t="s">
        <v>61</v>
      </c>
      <c r="Q115" s="216">
        <f>'報告書（事業主控）'!Q115</f>
        <v>0</v>
      </c>
      <c r="R115" s="265" t="s">
        <v>90</v>
      </c>
      <c r="S115" s="216">
        <f>'報告書（事業主控）'!S115</f>
        <v>0</v>
      </c>
      <c r="T115" s="669" t="s">
        <v>92</v>
      </c>
      <c r="U115" s="669"/>
      <c r="V115" s="625">
        <f>'報告書（事業主控）'!V115</f>
        <v>0</v>
      </c>
      <c r="W115" s="626"/>
      <c r="X115" s="626"/>
      <c r="Y115" s="626"/>
      <c r="Z115" s="625">
        <f>'報告書（事業主控）'!Z115</f>
        <v>0</v>
      </c>
      <c r="AA115" s="626"/>
      <c r="AB115" s="626"/>
      <c r="AC115" s="626"/>
      <c r="AD115" s="625">
        <f>'報告書（事業主控）'!AD115</f>
        <v>0</v>
      </c>
      <c r="AE115" s="626"/>
      <c r="AF115" s="626"/>
      <c r="AG115" s="626"/>
      <c r="AH115" s="625">
        <f>'報告書（事業主控）'!AH115</f>
        <v>0</v>
      </c>
      <c r="AI115" s="626"/>
      <c r="AJ115" s="626"/>
      <c r="AK115" s="627"/>
      <c r="AL115" s="645">
        <f>'報告書（事業主控）'!AL115</f>
        <v>0</v>
      </c>
      <c r="AM115" s="646"/>
      <c r="AN115" s="623">
        <f>'報告書（事業主控）'!AN115</f>
        <v>0</v>
      </c>
      <c r="AO115" s="624"/>
      <c r="AP115" s="624"/>
      <c r="AQ115" s="624"/>
      <c r="AR115" s="624"/>
      <c r="AS115" s="263"/>
      <c r="AT115" s="37"/>
    </row>
    <row r="116" spans="2:46" ht="18" customHeight="1" x14ac:dyDescent="0.15">
      <c r="B116" s="660">
        <f>'報告書（事業主控）'!B116</f>
        <v>0</v>
      </c>
      <c r="C116" s="661"/>
      <c r="D116" s="661"/>
      <c r="E116" s="661"/>
      <c r="F116" s="661"/>
      <c r="G116" s="661"/>
      <c r="H116" s="661"/>
      <c r="I116" s="662"/>
      <c r="J116" s="660">
        <f>'報告書（事業主控）'!J116</f>
        <v>0</v>
      </c>
      <c r="K116" s="661"/>
      <c r="L116" s="661"/>
      <c r="M116" s="661"/>
      <c r="N116" s="666"/>
      <c r="O116" s="47">
        <f>'報告書（事業主控）'!O116</f>
        <v>0</v>
      </c>
      <c r="P116" s="270" t="s">
        <v>61</v>
      </c>
      <c r="Q116" s="47">
        <f>'報告書（事業主控）'!Q116</f>
        <v>0</v>
      </c>
      <c r="R116" s="270" t="s">
        <v>90</v>
      </c>
      <c r="S116" s="47">
        <f>'報告書（事業主控）'!S116</f>
        <v>0</v>
      </c>
      <c r="T116" s="668" t="s">
        <v>91</v>
      </c>
      <c r="U116" s="668"/>
      <c r="V116" s="729">
        <f>'報告書（事業主控）'!V116</f>
        <v>0</v>
      </c>
      <c r="W116" s="730"/>
      <c r="X116" s="730"/>
      <c r="Y116" s="144"/>
      <c r="Z116" s="145"/>
      <c r="AA116" s="146"/>
      <c r="AB116" s="146"/>
      <c r="AC116" s="144"/>
      <c r="AD116" s="145"/>
      <c r="AE116" s="146"/>
      <c r="AF116" s="146"/>
      <c r="AG116" s="144"/>
      <c r="AH116" s="614">
        <f>'報告書（事業主控）'!AH116</f>
        <v>0</v>
      </c>
      <c r="AI116" s="615"/>
      <c r="AJ116" s="615"/>
      <c r="AK116" s="616"/>
      <c r="AL116" s="145"/>
      <c r="AM116" s="147"/>
      <c r="AN116" s="614">
        <f>'報告書（事業主控）'!AN116</f>
        <v>0</v>
      </c>
      <c r="AO116" s="615"/>
      <c r="AP116" s="615"/>
      <c r="AQ116" s="615"/>
      <c r="AR116" s="615"/>
      <c r="AS116" s="261"/>
      <c r="AT116" s="37"/>
    </row>
    <row r="117" spans="2:46" ht="18" customHeight="1" x14ac:dyDescent="0.15">
      <c r="B117" s="663"/>
      <c r="C117" s="664"/>
      <c r="D117" s="664"/>
      <c r="E117" s="664"/>
      <c r="F117" s="664"/>
      <c r="G117" s="664"/>
      <c r="H117" s="664"/>
      <c r="I117" s="665"/>
      <c r="J117" s="663"/>
      <c r="K117" s="664"/>
      <c r="L117" s="664"/>
      <c r="M117" s="664"/>
      <c r="N117" s="667"/>
      <c r="O117" s="216">
        <f>'報告書（事業主控）'!O117</f>
        <v>0</v>
      </c>
      <c r="P117" s="265" t="s">
        <v>61</v>
      </c>
      <c r="Q117" s="216">
        <f>'報告書（事業主控）'!Q117</f>
        <v>0</v>
      </c>
      <c r="R117" s="265" t="s">
        <v>90</v>
      </c>
      <c r="S117" s="216">
        <f>'報告書（事業主控）'!S117</f>
        <v>0</v>
      </c>
      <c r="T117" s="669" t="s">
        <v>92</v>
      </c>
      <c r="U117" s="669"/>
      <c r="V117" s="625">
        <f>'報告書（事業主控）'!V117</f>
        <v>0</v>
      </c>
      <c r="W117" s="626"/>
      <c r="X117" s="626"/>
      <c r="Y117" s="626"/>
      <c r="Z117" s="625">
        <f>'報告書（事業主控）'!Z117</f>
        <v>0</v>
      </c>
      <c r="AA117" s="626"/>
      <c r="AB117" s="626"/>
      <c r="AC117" s="626"/>
      <c r="AD117" s="625">
        <f>'報告書（事業主控）'!AD117</f>
        <v>0</v>
      </c>
      <c r="AE117" s="626"/>
      <c r="AF117" s="626"/>
      <c r="AG117" s="626"/>
      <c r="AH117" s="625">
        <f>'報告書（事業主控）'!AH117</f>
        <v>0</v>
      </c>
      <c r="AI117" s="626"/>
      <c r="AJ117" s="626"/>
      <c r="AK117" s="627"/>
      <c r="AL117" s="645">
        <f>'報告書（事業主控）'!AL117</f>
        <v>0</v>
      </c>
      <c r="AM117" s="646"/>
      <c r="AN117" s="623">
        <f>'報告書（事業主控）'!AN117</f>
        <v>0</v>
      </c>
      <c r="AO117" s="624"/>
      <c r="AP117" s="624"/>
      <c r="AQ117" s="624"/>
      <c r="AR117" s="624"/>
      <c r="AS117" s="263"/>
      <c r="AT117" s="37"/>
    </row>
    <row r="118" spans="2:46" ht="18" customHeight="1" x14ac:dyDescent="0.15">
      <c r="B118" s="335" t="s">
        <v>62</v>
      </c>
      <c r="C118" s="336"/>
      <c r="D118" s="336"/>
      <c r="E118" s="337"/>
      <c r="F118" s="649">
        <f>'報告書（事業主控）'!F118</f>
        <v>0</v>
      </c>
      <c r="G118" s="650"/>
      <c r="H118" s="650"/>
      <c r="I118" s="650"/>
      <c r="J118" s="650"/>
      <c r="K118" s="650"/>
      <c r="L118" s="650"/>
      <c r="M118" s="650"/>
      <c r="N118" s="651"/>
      <c r="O118" s="720" t="s">
        <v>63</v>
      </c>
      <c r="P118" s="721"/>
      <c r="Q118" s="721"/>
      <c r="R118" s="721"/>
      <c r="S118" s="721"/>
      <c r="T118" s="721"/>
      <c r="U118" s="722"/>
      <c r="V118" s="614">
        <f>'報告書（事業主控）'!V118</f>
        <v>0</v>
      </c>
      <c r="W118" s="615"/>
      <c r="X118" s="615"/>
      <c r="Y118" s="616"/>
      <c r="Z118" s="614">
        <f>'報告書（事業主控）'!Z118</f>
        <v>0</v>
      </c>
      <c r="AA118" s="615"/>
      <c r="AB118" s="615"/>
      <c r="AC118" s="616"/>
      <c r="AD118" s="614">
        <f>'報告書（事業主控）'!AD118</f>
        <v>0</v>
      </c>
      <c r="AE118" s="615"/>
      <c r="AF118" s="615"/>
      <c r="AG118" s="616"/>
      <c r="AH118" s="614">
        <f>'報告書（事業主控）'!AH118</f>
        <v>0</v>
      </c>
      <c r="AI118" s="615"/>
      <c r="AJ118" s="615"/>
      <c r="AK118" s="616"/>
      <c r="AL118" s="145"/>
      <c r="AM118" s="147"/>
      <c r="AN118" s="614">
        <f>'報告書（事業主控）'!AN118</f>
        <v>0</v>
      </c>
      <c r="AO118" s="615"/>
      <c r="AP118" s="615"/>
      <c r="AQ118" s="615"/>
      <c r="AR118" s="615"/>
      <c r="AS118" s="261"/>
      <c r="AT118" s="37"/>
    </row>
    <row r="119" spans="2:46" ht="18" customHeight="1" x14ac:dyDescent="0.15">
      <c r="B119" s="338"/>
      <c r="C119" s="339"/>
      <c r="D119" s="339"/>
      <c r="E119" s="340"/>
      <c r="F119" s="652"/>
      <c r="G119" s="653"/>
      <c r="H119" s="653"/>
      <c r="I119" s="653"/>
      <c r="J119" s="653"/>
      <c r="K119" s="653"/>
      <c r="L119" s="653"/>
      <c r="M119" s="653"/>
      <c r="N119" s="654"/>
      <c r="O119" s="723"/>
      <c r="P119" s="724"/>
      <c r="Q119" s="724"/>
      <c r="R119" s="724"/>
      <c r="S119" s="724"/>
      <c r="T119" s="724"/>
      <c r="U119" s="725"/>
      <c r="V119" s="658">
        <f>'報告書（事業主控）'!V119</f>
        <v>0</v>
      </c>
      <c r="W119" s="659"/>
      <c r="X119" s="659"/>
      <c r="Y119" s="731"/>
      <c r="Z119" s="658">
        <f>'報告書（事業主控）'!Z119</f>
        <v>0</v>
      </c>
      <c r="AA119" s="732"/>
      <c r="AB119" s="732"/>
      <c r="AC119" s="733"/>
      <c r="AD119" s="658">
        <f>'報告書（事業主控）'!AD119</f>
        <v>0</v>
      </c>
      <c r="AE119" s="732"/>
      <c r="AF119" s="732"/>
      <c r="AG119" s="733"/>
      <c r="AH119" s="658">
        <f>'報告書（事業主控）'!AH119</f>
        <v>0</v>
      </c>
      <c r="AI119" s="670"/>
      <c r="AJ119" s="670"/>
      <c r="AK119" s="670"/>
      <c r="AL119" s="266"/>
      <c r="AM119" s="268"/>
      <c r="AN119" s="658">
        <f>'報告書（事業主控）'!AN119</f>
        <v>0</v>
      </c>
      <c r="AO119" s="659"/>
      <c r="AP119" s="659"/>
      <c r="AQ119" s="659"/>
      <c r="AR119" s="659"/>
      <c r="AS119" s="148"/>
      <c r="AT119" s="37"/>
    </row>
    <row r="120" spans="2:46" ht="18" customHeight="1" x14ac:dyDescent="0.15">
      <c r="B120" s="341"/>
      <c r="C120" s="342"/>
      <c r="D120" s="342"/>
      <c r="E120" s="343"/>
      <c r="F120" s="655"/>
      <c r="G120" s="656"/>
      <c r="H120" s="656"/>
      <c r="I120" s="656"/>
      <c r="J120" s="656"/>
      <c r="K120" s="656"/>
      <c r="L120" s="656"/>
      <c r="M120" s="656"/>
      <c r="N120" s="657"/>
      <c r="O120" s="726"/>
      <c r="P120" s="727"/>
      <c r="Q120" s="727"/>
      <c r="R120" s="727"/>
      <c r="S120" s="727"/>
      <c r="T120" s="727"/>
      <c r="U120" s="728"/>
      <c r="V120" s="623">
        <f>'報告書（事業主控）'!V120</f>
        <v>0</v>
      </c>
      <c r="W120" s="624"/>
      <c r="X120" s="624"/>
      <c r="Y120" s="648"/>
      <c r="Z120" s="623">
        <f>'報告書（事業主控）'!Z120</f>
        <v>0</v>
      </c>
      <c r="AA120" s="624"/>
      <c r="AB120" s="624"/>
      <c r="AC120" s="648"/>
      <c r="AD120" s="623">
        <f>'報告書（事業主控）'!AD120</f>
        <v>0</v>
      </c>
      <c r="AE120" s="624"/>
      <c r="AF120" s="624"/>
      <c r="AG120" s="648"/>
      <c r="AH120" s="623">
        <f>'報告書（事業主控）'!AH120</f>
        <v>0</v>
      </c>
      <c r="AI120" s="624"/>
      <c r="AJ120" s="624"/>
      <c r="AK120" s="648"/>
      <c r="AL120" s="262"/>
      <c r="AM120" s="263"/>
      <c r="AN120" s="623">
        <f>'報告書（事業主控）'!AN120</f>
        <v>0</v>
      </c>
      <c r="AO120" s="624"/>
      <c r="AP120" s="624"/>
      <c r="AQ120" s="624"/>
      <c r="AR120" s="624"/>
      <c r="AS120" s="263"/>
      <c r="AT120" s="37"/>
    </row>
    <row r="121" spans="2:46" ht="18" customHeight="1" x14ac:dyDescent="0.15">
      <c r="AN121" s="647">
        <f>'報告書（事業主控）'!AN121</f>
        <v>0</v>
      </c>
      <c r="AO121" s="647"/>
      <c r="AP121" s="647"/>
      <c r="AQ121" s="647"/>
      <c r="AR121" s="647"/>
      <c r="AS121" s="37"/>
      <c r="AT121" s="37"/>
    </row>
  </sheetData>
  <sheetProtection sheet="1" selectLockedCells="1"/>
  <dataConsolidate/>
  <mergeCells count="491">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AD78:AG78"/>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D34:G34"/>
    <mergeCell ref="AC36:AH37"/>
    <mergeCell ref="AP36:AS37"/>
    <mergeCell ref="AA32:AB32"/>
    <mergeCell ref="AA34:AB34"/>
    <mergeCell ref="AC32:AS32"/>
    <mergeCell ref="Z28:AC28"/>
    <mergeCell ref="AD28:AG28"/>
    <mergeCell ref="AH25:AK25"/>
    <mergeCell ref="V25:Y25"/>
    <mergeCell ref="AJ36:AN37"/>
    <mergeCell ref="D31:E31"/>
    <mergeCell ref="G31:H31"/>
    <mergeCell ref="AJ31:AK31"/>
    <mergeCell ref="AL25:AM25"/>
    <mergeCell ref="AH28:AK28"/>
    <mergeCell ref="J31:K31"/>
    <mergeCell ref="T25:U25"/>
    <mergeCell ref="B26:E28"/>
    <mergeCell ref="F26:N28"/>
    <mergeCell ref="O26:U28"/>
    <mergeCell ref="AA36:AB39"/>
    <mergeCell ref="AC34:AN34"/>
    <mergeCell ref="AN26:AR26"/>
    <mergeCell ref="B20:I21"/>
    <mergeCell ref="B22:I23"/>
    <mergeCell ref="B24:I25"/>
    <mergeCell ref="B16:I17"/>
    <mergeCell ref="J22:N23"/>
    <mergeCell ref="J24:N25"/>
    <mergeCell ref="T20:U20"/>
    <mergeCell ref="T21:U21"/>
    <mergeCell ref="T22:U22"/>
    <mergeCell ref="T23:U23"/>
    <mergeCell ref="T24:U24"/>
    <mergeCell ref="B18:I19"/>
    <mergeCell ref="J18:N19"/>
    <mergeCell ref="T19:U19"/>
    <mergeCell ref="AN20:AR20"/>
    <mergeCell ref="AN17:AR17"/>
    <mergeCell ref="AH17:AK17"/>
    <mergeCell ref="AL17:AM17"/>
    <mergeCell ref="B9:I12"/>
    <mergeCell ref="J10:J12"/>
    <mergeCell ref="K10:K12"/>
    <mergeCell ref="L10:L12"/>
    <mergeCell ref="J9:K9"/>
    <mergeCell ref="S10:S12"/>
    <mergeCell ref="B13:I15"/>
    <mergeCell ref="J13:N15"/>
    <mergeCell ref="V14:Y15"/>
    <mergeCell ref="O13:U15"/>
    <mergeCell ref="M9:N9"/>
    <mergeCell ref="M10:M12"/>
    <mergeCell ref="N10:N12"/>
    <mergeCell ref="O9:T9"/>
    <mergeCell ref="O10:O12"/>
    <mergeCell ref="P10:P12"/>
    <mergeCell ref="Q10:Q12"/>
    <mergeCell ref="U9:W9"/>
    <mergeCell ref="U10:U12"/>
    <mergeCell ref="T16:U16"/>
    <mergeCell ref="AH18:AK18"/>
    <mergeCell ref="AH16:AK16"/>
    <mergeCell ref="Z19:AC19"/>
    <mergeCell ref="Z17:AC17"/>
    <mergeCell ref="Z14:AC15"/>
    <mergeCell ref="AD19:AG19"/>
    <mergeCell ref="AD17:AG17"/>
    <mergeCell ref="AH23:AK23"/>
    <mergeCell ref="AD23:AG23"/>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Z27:AC27"/>
    <mergeCell ref="AD27:AG27"/>
    <mergeCell ref="AH21:AK21"/>
    <mergeCell ref="Z119:AC119"/>
    <mergeCell ref="AD119:AG119"/>
    <mergeCell ref="V100:X100"/>
    <mergeCell ref="AL101:AM101"/>
    <mergeCell ref="AC38:AH39"/>
    <mergeCell ref="AN28:AR28"/>
    <mergeCell ref="AN25:AR25"/>
    <mergeCell ref="AH24:AK24"/>
    <mergeCell ref="AJ30:AL30"/>
    <mergeCell ref="AH27:AK27"/>
    <mergeCell ref="AN27:AR27"/>
    <mergeCell ref="AN24:AR24"/>
    <mergeCell ref="V27:Y27"/>
    <mergeCell ref="AP31:AQ31"/>
    <mergeCell ref="AL93:AM95"/>
    <mergeCell ref="AN93:AO95"/>
    <mergeCell ref="AI38:AN39"/>
    <mergeCell ref="AR93:AS95"/>
    <mergeCell ref="AN99:AS99"/>
    <mergeCell ref="AM89:AP90"/>
    <mergeCell ref="AM49:AP50"/>
    <mergeCell ref="AN81:AR81"/>
    <mergeCell ref="AM31:AN31"/>
    <mergeCell ref="Z25:AC25"/>
    <mergeCell ref="O118:U120"/>
    <mergeCell ref="V118:Y118"/>
    <mergeCell ref="AH118:AK118"/>
    <mergeCell ref="AN118:AR118"/>
    <mergeCell ref="V102:X102"/>
    <mergeCell ref="V104:X104"/>
    <mergeCell ref="V106:X106"/>
    <mergeCell ref="V108:X108"/>
    <mergeCell ref="V110:X110"/>
    <mergeCell ref="AN105:AR105"/>
    <mergeCell ref="AN114:AR114"/>
    <mergeCell ref="AN116:AR116"/>
    <mergeCell ref="AN102:AR102"/>
    <mergeCell ref="AN104:AR104"/>
    <mergeCell ref="AN106:AR106"/>
    <mergeCell ref="AN108:AR108"/>
    <mergeCell ref="AN110:AR110"/>
    <mergeCell ref="V116:X116"/>
    <mergeCell ref="V112:X112"/>
    <mergeCell ref="V111:Y111"/>
    <mergeCell ref="V115:Y115"/>
    <mergeCell ref="Z115:AC115"/>
    <mergeCell ref="V114:X114"/>
    <mergeCell ref="V119:Y119"/>
    <mergeCell ref="B93:I96"/>
    <mergeCell ref="V98:Y99"/>
    <mergeCell ref="Z98:AC99"/>
    <mergeCell ref="AD98:AG99"/>
    <mergeCell ref="AH98:AK99"/>
    <mergeCell ref="M93:N93"/>
    <mergeCell ref="P94:P96"/>
    <mergeCell ref="B100:I101"/>
    <mergeCell ref="J100:N101"/>
    <mergeCell ref="T100:U100"/>
    <mergeCell ref="T101:U101"/>
    <mergeCell ref="V101:Y101"/>
    <mergeCell ref="Z101:AC101"/>
    <mergeCell ref="R94:R96"/>
    <mergeCell ref="U93:W93"/>
    <mergeCell ref="O93:T93"/>
    <mergeCell ref="S94:S96"/>
    <mergeCell ref="T94:T96"/>
    <mergeCell ref="B106:I107"/>
    <mergeCell ref="J106:N107"/>
    <mergeCell ref="T106:U106"/>
    <mergeCell ref="T107:U107"/>
    <mergeCell ref="V107:Y107"/>
    <mergeCell ref="J93:K93"/>
    <mergeCell ref="AH105:AK105"/>
    <mergeCell ref="AL98:AM99"/>
    <mergeCell ref="AN98:AS98"/>
    <mergeCell ref="J94:J96"/>
    <mergeCell ref="K94:K96"/>
    <mergeCell ref="L94:L96"/>
    <mergeCell ref="N94:N96"/>
    <mergeCell ref="M94:M96"/>
    <mergeCell ref="O94:O96"/>
    <mergeCell ref="AH100:AK100"/>
    <mergeCell ref="B97:I99"/>
    <mergeCell ref="J97:N99"/>
    <mergeCell ref="O97:U99"/>
    <mergeCell ref="Y97:AH97"/>
    <mergeCell ref="Q94:Q96"/>
    <mergeCell ref="U94:U96"/>
    <mergeCell ref="V94:V96"/>
    <mergeCell ref="W94:W96"/>
    <mergeCell ref="B102:I103"/>
    <mergeCell ref="J102:N103"/>
    <mergeCell ref="T102:U102"/>
    <mergeCell ref="T103:U103"/>
    <mergeCell ref="V103:Y103"/>
    <mergeCell ref="Z103:AC103"/>
    <mergeCell ref="AH119:AK119"/>
    <mergeCell ref="AH101:AK101"/>
    <mergeCell ref="AH103:AK103"/>
    <mergeCell ref="AD101:AG101"/>
    <mergeCell ref="B104:I105"/>
    <mergeCell ref="J104:N105"/>
    <mergeCell ref="T104:U104"/>
    <mergeCell ref="T105:U105"/>
    <mergeCell ref="V105:Y105"/>
    <mergeCell ref="Z105:AC105"/>
    <mergeCell ref="AH102:AK102"/>
    <mergeCell ref="AH104:AK104"/>
    <mergeCell ref="B108:I109"/>
    <mergeCell ref="J108:N109"/>
    <mergeCell ref="T108:U108"/>
    <mergeCell ref="T109:U109"/>
    <mergeCell ref="V109:Y109"/>
    <mergeCell ref="Z109:AC109"/>
    <mergeCell ref="B116:I117"/>
    <mergeCell ref="J116:N117"/>
    <mergeCell ref="T116:U116"/>
    <mergeCell ref="T117:U117"/>
    <mergeCell ref="B114:I115"/>
    <mergeCell ref="J114:N115"/>
    <mergeCell ref="B110:I111"/>
    <mergeCell ref="B112:I113"/>
    <mergeCell ref="J110:N111"/>
    <mergeCell ref="T114:U114"/>
    <mergeCell ref="T115:U115"/>
    <mergeCell ref="J112:N113"/>
    <mergeCell ref="T112:U112"/>
    <mergeCell ref="T113:U113"/>
    <mergeCell ref="T110:U110"/>
    <mergeCell ref="T111:U111"/>
    <mergeCell ref="B118:E120"/>
    <mergeCell ref="F118:N120"/>
    <mergeCell ref="AN119:AR119"/>
    <mergeCell ref="AD103:AG103"/>
    <mergeCell ref="AL103:AM103"/>
    <mergeCell ref="AN109:AR109"/>
    <mergeCell ref="AH106:AK106"/>
    <mergeCell ref="AH107:AK107"/>
    <mergeCell ref="AL107:AM107"/>
    <mergeCell ref="AN107:AR107"/>
    <mergeCell ref="AD105:AG105"/>
    <mergeCell ref="AL115:AM115"/>
    <mergeCell ref="AN115:AR115"/>
    <mergeCell ref="AD109:AG109"/>
    <mergeCell ref="AH109:AK109"/>
    <mergeCell ref="AN103:AR103"/>
    <mergeCell ref="AL105:AM105"/>
    <mergeCell ref="Z117:AC117"/>
    <mergeCell ref="AL117:AM117"/>
    <mergeCell ref="V117:Y117"/>
    <mergeCell ref="AL111:AM111"/>
    <mergeCell ref="AL113:AM113"/>
    <mergeCell ref="AD111:AG111"/>
    <mergeCell ref="AH111:AK111"/>
    <mergeCell ref="AN121:AR121"/>
    <mergeCell ref="AN117:AR117"/>
    <mergeCell ref="V120:Y120"/>
    <mergeCell ref="Z120:AC120"/>
    <mergeCell ref="AD120:AG120"/>
    <mergeCell ref="AN29:AR29"/>
    <mergeCell ref="AH110:AK110"/>
    <mergeCell ref="AH112:AK112"/>
    <mergeCell ref="AH114:AK114"/>
    <mergeCell ref="AH116:AK116"/>
    <mergeCell ref="AH108:AK108"/>
    <mergeCell ref="AN111:AR111"/>
    <mergeCell ref="AN113:AR113"/>
    <mergeCell ref="AN112:AR112"/>
    <mergeCell ref="AL109:AM109"/>
    <mergeCell ref="AD113:AG113"/>
    <mergeCell ref="AH113:AK113"/>
    <mergeCell ref="V113:Y113"/>
    <mergeCell ref="AH120:AK120"/>
    <mergeCell ref="AN120:AR120"/>
    <mergeCell ref="AD117:AG117"/>
    <mergeCell ref="Z118:AC118"/>
    <mergeCell ref="AD118:AG118"/>
    <mergeCell ref="Z78:AC78"/>
    <mergeCell ref="Z26:AC26"/>
    <mergeCell ref="AD26:AG26"/>
    <mergeCell ref="AR9:AS11"/>
    <mergeCell ref="AN16:AR16"/>
    <mergeCell ref="AN19:AR19"/>
    <mergeCell ref="AH117:AK117"/>
    <mergeCell ref="Z107:AC107"/>
    <mergeCell ref="AD107:AG107"/>
    <mergeCell ref="AD115:AG115"/>
    <mergeCell ref="AH115:AK115"/>
    <mergeCell ref="Z113:AC113"/>
    <mergeCell ref="Z111:AC111"/>
    <mergeCell ref="AN101:AR101"/>
    <mergeCell ref="AC33:AN33"/>
    <mergeCell ref="AO38:AO39"/>
    <mergeCell ref="AN100:AR100"/>
    <mergeCell ref="AP93:AQ95"/>
    <mergeCell ref="AN97:AS97"/>
    <mergeCell ref="AP38:AS39"/>
    <mergeCell ref="AL97:AM97"/>
    <mergeCell ref="AH19:AK19"/>
    <mergeCell ref="AN15:AS15"/>
    <mergeCell ref="AL21:AM21"/>
    <mergeCell ref="AD25:AG25"/>
  </mergeCells>
  <phoneticPr fontId="2"/>
  <conditionalFormatting sqref="V17:Y17 V19:Y19 V21:Y21 V23:Y23 V25:Y25 V103:Y103 V101:Y101 V105:Y105 V107:Y107 V109:Y109 V111:Y111 V113:Y113 V115:Y115 V117:Y117">
    <cfRule type="expression" priority="8" stopIfTrue="1">
      <formula>V16="賃金で算定"</formula>
    </cfRule>
  </conditionalFormatting>
  <conditionalFormatting sqref="V63:Y63 V61:Y61 V65:Y65 V67:Y67 V69:Y69 V71:Y71 V73:Y73 V75:Y75 V77:Y77">
    <cfRule type="expression" priority="1" stopIfTrue="1">
      <formula>V60="賃金で算定"</formula>
    </cfRule>
  </conditionalFormatting>
  <dataValidations count="1">
    <dataValidation showInputMessage="1" showErrorMessage="1" sqref="V16:X16 V18:X18 V20:X20 V22:X22 V24:X24 V102:X102 V100:X100 V104:X104 V106:X106 V108:X108 V110:X110 V112:X112 V114:X114 V116:X116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zoomScaleNormal="100" zoomScaleSheetLayoutView="100" workbookViewId="0">
      <selection activeCell="AP16" sqref="AP16:AR17"/>
    </sheetView>
  </sheetViews>
  <sheetFormatPr defaultColWidth="0" defaultRowHeight="0" customHeight="1" zeroHeight="1" x14ac:dyDescent="0.15"/>
  <cols>
    <col min="1" max="61" width="1.75" style="76" customWidth="1"/>
    <col min="62" max="16384" width="9" style="76" hidden="1"/>
  </cols>
  <sheetData>
    <row r="1" spans="2:61" ht="9" customHeight="1" x14ac:dyDescent="0.15"/>
    <row r="2" spans="2:61" s="62" customFormat="1" ht="15" customHeight="1" x14ac:dyDescent="0.15">
      <c r="B2" s="61" t="s">
        <v>94</v>
      </c>
    </row>
    <row r="3" spans="2:61" s="62" customFormat="1" ht="11.1" customHeight="1" x14ac:dyDescent="0.15">
      <c r="B3" s="61"/>
      <c r="N3" s="1336" t="s">
        <v>95</v>
      </c>
      <c r="O3" s="1336"/>
      <c r="P3" s="1336"/>
      <c r="Q3" s="1336"/>
      <c r="R3" s="1336"/>
      <c r="S3" s="1336"/>
      <c r="T3" s="1336"/>
      <c r="U3" s="1336"/>
      <c r="V3" s="1336"/>
      <c r="AR3" s="130"/>
      <c r="AS3" s="130"/>
      <c r="AT3" s="130"/>
      <c r="AU3" s="130"/>
      <c r="AV3" s="130"/>
      <c r="AW3" s="130"/>
      <c r="AX3" s="1415" t="s">
        <v>96</v>
      </c>
      <c r="AY3" s="1416"/>
      <c r="AZ3" s="1416"/>
      <c r="BA3" s="1416"/>
      <c r="BB3" s="1416"/>
      <c r="BC3" s="1416"/>
      <c r="BD3" s="1416"/>
      <c r="BE3" s="1417"/>
    </row>
    <row r="4" spans="2:61" s="1" customFormat="1" ht="10.15" customHeight="1" x14ac:dyDescent="0.15">
      <c r="C4" s="813" t="s">
        <v>179</v>
      </c>
      <c r="D4" s="813"/>
      <c r="E4" s="813"/>
      <c r="F4" s="813"/>
      <c r="G4" s="813"/>
      <c r="H4" s="813"/>
      <c r="I4" s="1341" t="s">
        <v>97</v>
      </c>
      <c r="J4" s="1341"/>
      <c r="K4" s="1341"/>
      <c r="L4" s="1341"/>
      <c r="M4" s="1341"/>
      <c r="N4" s="1341"/>
      <c r="O4" s="1341"/>
      <c r="P4" s="1341"/>
      <c r="Q4" s="1341"/>
      <c r="R4" s="1341"/>
      <c r="S4" s="1341"/>
      <c r="T4" s="1341"/>
      <c r="U4" s="1341"/>
      <c r="V4" s="1341"/>
      <c r="W4" s="1341"/>
      <c r="X4" s="1341"/>
      <c r="Y4" s="1341"/>
      <c r="Z4" s="1341"/>
      <c r="AA4" s="1341"/>
      <c r="AB4" s="1341"/>
      <c r="AC4" s="1341"/>
      <c r="AD4" s="1341"/>
      <c r="AE4" s="1341"/>
      <c r="AF4" s="1341"/>
      <c r="AG4" s="1341"/>
      <c r="AH4" s="1341"/>
      <c r="AI4" s="1341"/>
      <c r="AR4" s="130"/>
      <c r="AS4" s="130"/>
      <c r="AT4" s="130"/>
      <c r="AU4" s="130"/>
      <c r="AV4" s="130"/>
      <c r="AW4" s="130"/>
      <c r="AX4" s="1418"/>
      <c r="AY4" s="1419"/>
      <c r="AZ4" s="1419"/>
      <c r="BA4" s="1419"/>
      <c r="BB4" s="1419"/>
      <c r="BC4" s="1419"/>
      <c r="BD4" s="1419"/>
      <c r="BE4" s="1420"/>
    </row>
    <row r="5" spans="2:61" s="1" customFormat="1" ht="10.15" customHeight="1" x14ac:dyDescent="0.15">
      <c r="C5" s="814"/>
      <c r="D5" s="814"/>
      <c r="E5" s="814"/>
      <c r="F5" s="814"/>
      <c r="G5" s="814"/>
      <c r="H5" s="814"/>
      <c r="I5" s="1342"/>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R5" s="130"/>
      <c r="AS5" s="130"/>
      <c r="AT5" s="130"/>
      <c r="AU5" s="130"/>
      <c r="AV5" s="130"/>
      <c r="AW5" s="130"/>
      <c r="AX5" s="130"/>
      <c r="AY5" s="130"/>
      <c r="AZ5" s="130"/>
      <c r="BA5" s="130"/>
      <c r="BB5" s="130"/>
      <c r="BD5" s="131"/>
      <c r="BE5" s="131"/>
    </row>
    <row r="6" spans="2:61" s="62" customFormat="1" ht="4.9000000000000004" customHeight="1" x14ac:dyDescent="0.15"/>
    <row r="7" spans="2:61" s="1" customFormat="1" ht="10.15" customHeight="1" x14ac:dyDescent="0.15">
      <c r="B7" s="1294" t="s">
        <v>9</v>
      </c>
      <c r="C7" s="373"/>
      <c r="D7" s="373"/>
      <c r="E7" s="373"/>
      <c r="F7" s="373"/>
      <c r="G7" s="373"/>
      <c r="H7" s="373"/>
      <c r="I7" s="373"/>
      <c r="J7" s="373"/>
      <c r="K7" s="373"/>
      <c r="L7" s="373"/>
      <c r="M7" s="1283" t="s">
        <v>98</v>
      </c>
      <c r="N7" s="1283"/>
      <c r="O7" s="1283"/>
      <c r="P7" s="1283"/>
      <c r="Q7" s="1283" t="s">
        <v>11</v>
      </c>
      <c r="R7" s="1283"/>
      <c r="S7" s="1283" t="s">
        <v>99</v>
      </c>
      <c r="T7" s="1283"/>
      <c r="U7" s="1283"/>
      <c r="V7" s="1283"/>
      <c r="W7" s="1283" t="s">
        <v>100</v>
      </c>
      <c r="X7" s="1283"/>
      <c r="Y7" s="1283"/>
      <c r="Z7" s="1283"/>
      <c r="AA7" s="1283"/>
      <c r="AB7" s="1283"/>
      <c r="AC7" s="1283"/>
      <c r="AD7" s="1283"/>
      <c r="AE7" s="1283"/>
      <c r="AF7" s="1283"/>
      <c r="AG7" s="1283"/>
      <c r="AH7" s="1283"/>
      <c r="AI7" s="551" t="s">
        <v>101</v>
      </c>
      <c r="AJ7" s="550"/>
      <c r="AK7" s="550"/>
      <c r="AL7" s="550"/>
      <c r="AM7" s="550"/>
      <c r="AN7" s="550"/>
      <c r="AR7" s="1281" t="s">
        <v>102</v>
      </c>
      <c r="AS7" s="1241"/>
      <c r="AT7" s="1241"/>
      <c r="AU7" s="1241"/>
      <c r="AV7" s="1241"/>
      <c r="AW7" s="1241"/>
      <c r="AX7" s="1241"/>
      <c r="AY7" s="1241"/>
      <c r="AZ7" s="1241"/>
      <c r="BA7" s="1245"/>
      <c r="BB7" s="1246"/>
      <c r="BC7" s="1241" t="s">
        <v>103</v>
      </c>
      <c r="BD7" s="1241"/>
      <c r="BE7" s="1242"/>
    </row>
    <row r="8" spans="2:61" s="1" customFormat="1" ht="10.15" customHeight="1" x14ac:dyDescent="0.15">
      <c r="B8" s="1295"/>
      <c r="C8" s="376"/>
      <c r="D8" s="376"/>
      <c r="E8" s="376"/>
      <c r="F8" s="376"/>
      <c r="G8" s="376"/>
      <c r="H8" s="376"/>
      <c r="I8" s="376"/>
      <c r="J8" s="376"/>
      <c r="K8" s="376"/>
      <c r="L8" s="376"/>
      <c r="M8" s="1288" t="s">
        <v>172</v>
      </c>
      <c r="N8" s="1289"/>
      <c r="O8" s="1284" t="s">
        <v>173</v>
      </c>
      <c r="P8" s="1285"/>
      <c r="Q8" s="1288" t="s">
        <v>172</v>
      </c>
      <c r="R8" s="1289"/>
      <c r="S8" s="1284" t="s">
        <v>174</v>
      </c>
      <c r="T8" s="1285"/>
      <c r="U8" s="1288" t="s">
        <v>175</v>
      </c>
      <c r="V8" s="1289"/>
      <c r="W8" s="1284" t="s">
        <v>176</v>
      </c>
      <c r="X8" s="1285"/>
      <c r="Y8" s="1288" t="s">
        <v>175</v>
      </c>
      <c r="Z8" s="1289"/>
      <c r="AA8" s="1284" t="s">
        <v>177</v>
      </c>
      <c r="AB8" s="1285"/>
      <c r="AC8" s="1288" t="s">
        <v>172</v>
      </c>
      <c r="AD8" s="1289"/>
      <c r="AE8" s="1284" t="s">
        <v>173</v>
      </c>
      <c r="AF8" s="1285"/>
      <c r="AG8" s="1288" t="s">
        <v>173</v>
      </c>
      <c r="AH8" s="1289"/>
      <c r="AI8" s="1312"/>
      <c r="AJ8" s="1313"/>
      <c r="AK8" s="1343"/>
      <c r="AL8" s="1344"/>
      <c r="AM8" s="1277"/>
      <c r="AN8" s="1278"/>
      <c r="AR8" s="1282"/>
      <c r="AS8" s="1243"/>
      <c r="AT8" s="1243"/>
      <c r="AU8" s="1243"/>
      <c r="AV8" s="1243"/>
      <c r="AW8" s="1243"/>
      <c r="AX8" s="1243"/>
      <c r="AY8" s="1243"/>
      <c r="AZ8" s="1243"/>
      <c r="BA8" s="1247"/>
      <c r="BB8" s="1247"/>
      <c r="BC8" s="1243"/>
      <c r="BD8" s="1243"/>
      <c r="BE8" s="1244"/>
    </row>
    <row r="9" spans="2:61" s="1" customFormat="1" ht="10.15" customHeight="1" x14ac:dyDescent="0.15">
      <c r="B9" s="1295"/>
      <c r="C9" s="376"/>
      <c r="D9" s="376"/>
      <c r="E9" s="376"/>
      <c r="F9" s="376"/>
      <c r="G9" s="376"/>
      <c r="H9" s="376"/>
      <c r="I9" s="376"/>
      <c r="J9" s="376"/>
      <c r="K9" s="376"/>
      <c r="L9" s="376"/>
      <c r="M9" s="1289"/>
      <c r="N9" s="1289"/>
      <c r="O9" s="1286"/>
      <c r="P9" s="1286"/>
      <c r="Q9" s="1289"/>
      <c r="R9" s="1289"/>
      <c r="S9" s="1286"/>
      <c r="T9" s="1286"/>
      <c r="U9" s="1289"/>
      <c r="V9" s="1289"/>
      <c r="W9" s="1286"/>
      <c r="X9" s="1286"/>
      <c r="Y9" s="1289"/>
      <c r="Z9" s="1289"/>
      <c r="AA9" s="1286"/>
      <c r="AB9" s="1286"/>
      <c r="AC9" s="1289"/>
      <c r="AD9" s="1289"/>
      <c r="AE9" s="1286"/>
      <c r="AF9" s="1286"/>
      <c r="AG9" s="1289"/>
      <c r="AH9" s="1289"/>
      <c r="AI9" s="1314"/>
      <c r="AJ9" s="1314"/>
      <c r="AK9" s="1344"/>
      <c r="AL9" s="1344"/>
      <c r="AM9" s="1279"/>
      <c r="AN9" s="1280"/>
    </row>
    <row r="10" spans="2:61" s="2" customFormat="1" ht="12" customHeight="1" x14ac:dyDescent="0.15">
      <c r="B10" s="1296" t="s">
        <v>104</v>
      </c>
      <c r="C10" s="1297"/>
      <c r="D10" s="1300" t="s">
        <v>105</v>
      </c>
      <c r="E10" s="1301"/>
      <c r="F10" s="1301"/>
      <c r="G10" s="1301"/>
      <c r="H10" s="1301"/>
      <c r="I10" s="1301"/>
      <c r="J10" s="1301"/>
      <c r="K10" s="1301"/>
      <c r="L10" s="1302"/>
      <c r="M10" s="1337" t="s">
        <v>106</v>
      </c>
      <c r="N10" s="1260"/>
      <c r="O10" s="1260"/>
      <c r="P10" s="1260"/>
      <c r="Q10" s="1260"/>
      <c r="R10" s="1260"/>
      <c r="S10" s="1338"/>
      <c r="T10" s="1259" t="s">
        <v>107</v>
      </c>
      <c r="U10" s="1260"/>
      <c r="V10" s="1260"/>
      <c r="W10" s="1260"/>
      <c r="X10" s="1260"/>
      <c r="Y10" s="1260"/>
      <c r="Z10" s="1260"/>
      <c r="AA10" s="1260"/>
      <c r="AB10" s="1260"/>
      <c r="AC10" s="1306"/>
      <c r="AD10" s="1290" t="s">
        <v>108</v>
      </c>
      <c r="AE10" s="1291"/>
      <c r="AF10" s="1259" t="s">
        <v>30</v>
      </c>
      <c r="AG10" s="1260"/>
      <c r="AH10" s="1260"/>
      <c r="AI10" s="1260"/>
      <c r="AJ10" s="1260"/>
      <c r="AK10" s="1260"/>
      <c r="AL10" s="1260"/>
      <c r="AM10" s="1260"/>
      <c r="AN10" s="1260"/>
      <c r="AO10" s="1306"/>
      <c r="AP10" s="1250" t="s">
        <v>109</v>
      </c>
      <c r="AQ10" s="1251"/>
      <c r="AR10" s="1251"/>
      <c r="AS10" s="1251"/>
      <c r="AT10" s="1251"/>
      <c r="AU10" s="1252"/>
      <c r="AV10" s="1259" t="s">
        <v>110</v>
      </c>
      <c r="AW10" s="1260"/>
      <c r="AX10" s="1260"/>
      <c r="AY10" s="1260"/>
      <c r="AZ10" s="1260"/>
      <c r="BA10" s="1260"/>
      <c r="BB10" s="1260"/>
      <c r="BC10" s="1260"/>
      <c r="BD10" s="1260"/>
      <c r="BE10" s="1261"/>
    </row>
    <row r="11" spans="2:61" s="2" customFormat="1" ht="12" customHeight="1" x14ac:dyDescent="0.15">
      <c r="B11" s="1298"/>
      <c r="C11" s="1299"/>
      <c r="D11" s="1303"/>
      <c r="E11" s="1304"/>
      <c r="F11" s="1304"/>
      <c r="G11" s="1304"/>
      <c r="H11" s="1304"/>
      <c r="I11" s="1304"/>
      <c r="J11" s="1304"/>
      <c r="K11" s="1304"/>
      <c r="L11" s="1305"/>
      <c r="M11" s="1339"/>
      <c r="N11" s="1263"/>
      <c r="O11" s="1263"/>
      <c r="P11" s="1263"/>
      <c r="Q11" s="1263"/>
      <c r="R11" s="1263"/>
      <c r="S11" s="1340"/>
      <c r="T11" s="1307"/>
      <c r="U11" s="1263"/>
      <c r="V11" s="1263"/>
      <c r="W11" s="1263"/>
      <c r="X11" s="1263"/>
      <c r="Y11" s="1263"/>
      <c r="Z11" s="1263"/>
      <c r="AA11" s="1263"/>
      <c r="AB11" s="1263"/>
      <c r="AC11" s="1308"/>
      <c r="AD11" s="1292"/>
      <c r="AE11" s="1293"/>
      <c r="AF11" s="1307"/>
      <c r="AG11" s="1263"/>
      <c r="AH11" s="1263"/>
      <c r="AI11" s="1263"/>
      <c r="AJ11" s="1263"/>
      <c r="AK11" s="1263"/>
      <c r="AL11" s="1263"/>
      <c r="AM11" s="1263"/>
      <c r="AN11" s="1263"/>
      <c r="AO11" s="1308"/>
      <c r="AP11" s="1334" t="s">
        <v>111</v>
      </c>
      <c r="AQ11" s="1275"/>
      <c r="AR11" s="1335"/>
      <c r="AS11" s="1274" t="s">
        <v>112</v>
      </c>
      <c r="AT11" s="1275"/>
      <c r="AU11" s="1276"/>
      <c r="AV11" s="1262"/>
      <c r="AW11" s="1263"/>
      <c r="AX11" s="1263"/>
      <c r="AY11" s="1263"/>
      <c r="AZ11" s="1263"/>
      <c r="BA11" s="1263"/>
      <c r="BB11" s="1263"/>
      <c r="BC11" s="1263"/>
      <c r="BD11" s="1263"/>
      <c r="BE11" s="1264"/>
    </row>
    <row r="12" spans="2:61" s="62" customFormat="1" ht="7.5" customHeight="1" x14ac:dyDescent="0.15">
      <c r="B12" s="1233">
        <v>31</v>
      </c>
      <c r="C12" s="1234"/>
      <c r="D12" s="1315" t="s">
        <v>113</v>
      </c>
      <c r="E12" s="1316"/>
      <c r="F12" s="1316"/>
      <c r="G12" s="1316"/>
      <c r="H12" s="1316"/>
      <c r="I12" s="1316"/>
      <c r="J12" s="1316"/>
      <c r="K12" s="1316"/>
      <c r="L12" s="1317"/>
      <c r="M12" s="1175" t="s">
        <v>114</v>
      </c>
      <c r="N12" s="1176"/>
      <c r="O12" s="1176"/>
      <c r="P12" s="1176"/>
      <c r="Q12" s="1176"/>
      <c r="R12" s="1176"/>
      <c r="S12" s="1177"/>
      <c r="T12" s="817"/>
      <c r="U12" s="818"/>
      <c r="V12" s="818"/>
      <c r="W12" s="818"/>
      <c r="X12" s="818"/>
      <c r="Y12" s="818"/>
      <c r="Z12" s="818"/>
      <c r="AA12" s="818"/>
      <c r="AB12" s="819"/>
      <c r="AC12" s="1324" t="s">
        <v>59</v>
      </c>
      <c r="AD12" s="836">
        <v>18</v>
      </c>
      <c r="AE12" s="838"/>
      <c r="AF12" s="1309"/>
      <c r="AG12" s="1201">
        <f t="shared" ref="AG12" si="0">ROUNDDOWN(T12*AD12/100000,0)</f>
        <v>0</v>
      </c>
      <c r="AH12" s="1202"/>
      <c r="AI12" s="1202"/>
      <c r="AJ12" s="1202"/>
      <c r="AK12" s="1202"/>
      <c r="AL12" s="1202"/>
      <c r="AM12" s="1203"/>
      <c r="AN12" s="1270" t="s">
        <v>115</v>
      </c>
      <c r="AO12" s="1271"/>
      <c r="AP12" s="1254" t="s">
        <v>116</v>
      </c>
      <c r="AQ12" s="1255"/>
      <c r="AR12" s="1256"/>
      <c r="AS12" s="1254" t="s">
        <v>116</v>
      </c>
      <c r="AT12" s="1255"/>
      <c r="AU12" s="1256"/>
      <c r="AV12" s="817"/>
      <c r="AW12" s="818"/>
      <c r="AX12" s="818"/>
      <c r="AY12" s="818"/>
      <c r="AZ12" s="818"/>
      <c r="BA12" s="818"/>
      <c r="BB12" s="818"/>
      <c r="BC12" s="818"/>
      <c r="BD12" s="819"/>
      <c r="BE12" s="1248" t="s">
        <v>59</v>
      </c>
    </row>
    <row r="13" spans="2:61" s="62" customFormat="1" ht="10.5" customHeight="1" x14ac:dyDescent="0.15">
      <c r="B13" s="1235"/>
      <c r="C13" s="1236"/>
      <c r="D13" s="1318"/>
      <c r="E13" s="1319"/>
      <c r="F13" s="1319"/>
      <c r="G13" s="1319"/>
      <c r="H13" s="1319"/>
      <c r="I13" s="1319"/>
      <c r="J13" s="1319"/>
      <c r="K13" s="1319"/>
      <c r="L13" s="1320"/>
      <c r="M13" s="1178"/>
      <c r="N13" s="1179"/>
      <c r="O13" s="1179"/>
      <c r="P13" s="1179"/>
      <c r="Q13" s="1179"/>
      <c r="R13" s="1179"/>
      <c r="S13" s="1180"/>
      <c r="T13" s="820"/>
      <c r="U13" s="821"/>
      <c r="V13" s="821"/>
      <c r="W13" s="821"/>
      <c r="X13" s="821"/>
      <c r="Y13" s="821"/>
      <c r="Z13" s="821"/>
      <c r="AA13" s="821"/>
      <c r="AB13" s="822"/>
      <c r="AC13" s="1325"/>
      <c r="AD13" s="839"/>
      <c r="AE13" s="841"/>
      <c r="AF13" s="1310"/>
      <c r="AG13" s="1204"/>
      <c r="AH13" s="1205"/>
      <c r="AI13" s="1205"/>
      <c r="AJ13" s="1205"/>
      <c r="AK13" s="1205"/>
      <c r="AL13" s="1205"/>
      <c r="AM13" s="1206"/>
      <c r="AN13" s="1272"/>
      <c r="AO13" s="1273"/>
      <c r="AP13" s="1253">
        <v>89</v>
      </c>
      <c r="AQ13" s="840"/>
      <c r="AR13" s="841"/>
      <c r="AS13" s="1267"/>
      <c r="AT13" s="1268"/>
      <c r="AU13" s="1269"/>
      <c r="AV13" s="820"/>
      <c r="AW13" s="821"/>
      <c r="AX13" s="821"/>
      <c r="AY13" s="821"/>
      <c r="AZ13" s="821"/>
      <c r="BA13" s="821"/>
      <c r="BB13" s="821"/>
      <c r="BC13" s="821"/>
      <c r="BD13" s="822"/>
      <c r="BE13" s="1249"/>
      <c r="BF13" s="63"/>
      <c r="BG13" s="63"/>
      <c r="BH13" s="63"/>
      <c r="BI13" s="64" t="s">
        <v>117</v>
      </c>
    </row>
    <row r="14" spans="2:61" s="62" customFormat="1" ht="7.5" customHeight="1" x14ac:dyDescent="0.15">
      <c r="B14" s="1235"/>
      <c r="C14" s="1236"/>
      <c r="D14" s="1318"/>
      <c r="E14" s="1319"/>
      <c r="F14" s="1319"/>
      <c r="G14" s="1319"/>
      <c r="H14" s="1319"/>
      <c r="I14" s="1319"/>
      <c r="J14" s="1319"/>
      <c r="K14" s="1319"/>
      <c r="L14" s="1320"/>
      <c r="M14" s="1141" t="s">
        <v>118</v>
      </c>
      <c r="N14" s="1142"/>
      <c r="O14" s="1142"/>
      <c r="P14" s="1142"/>
      <c r="Q14" s="1142"/>
      <c r="R14" s="1142"/>
      <c r="S14" s="1143"/>
      <c r="T14" s="817"/>
      <c r="U14" s="818"/>
      <c r="V14" s="818"/>
      <c r="W14" s="818"/>
      <c r="X14" s="818"/>
      <c r="Y14" s="818"/>
      <c r="Z14" s="818"/>
      <c r="AA14" s="818"/>
      <c r="AB14" s="819"/>
      <c r="AC14" s="81"/>
      <c r="AD14" s="836">
        <v>19</v>
      </c>
      <c r="AE14" s="849"/>
      <c r="AF14" s="1199"/>
      <c r="AG14" s="1201">
        <f>ROUNDDOWN(T14*AD14/100000,0)</f>
        <v>0</v>
      </c>
      <c r="AH14" s="1202"/>
      <c r="AI14" s="1202"/>
      <c r="AJ14" s="1202"/>
      <c r="AK14" s="1202"/>
      <c r="AL14" s="1202"/>
      <c r="AM14" s="1203"/>
      <c r="AN14" s="126"/>
      <c r="AO14" s="81"/>
      <c r="AP14" s="429">
        <v>79</v>
      </c>
      <c r="AQ14" s="376"/>
      <c r="AR14" s="427"/>
      <c r="AS14" s="824"/>
      <c r="AT14" s="825"/>
      <c r="AU14" s="826"/>
      <c r="AV14" s="817"/>
      <c r="AW14" s="818"/>
      <c r="AX14" s="818"/>
      <c r="AY14" s="818"/>
      <c r="AZ14" s="818"/>
      <c r="BA14" s="818"/>
      <c r="BB14" s="818"/>
      <c r="BC14" s="818"/>
      <c r="BD14" s="819"/>
      <c r="BE14" s="1231"/>
      <c r="BF14" s="63"/>
      <c r="BG14" s="63"/>
      <c r="BH14" s="63"/>
      <c r="BI14" s="64"/>
    </row>
    <row r="15" spans="2:61" s="62" customFormat="1" ht="10.5" customHeight="1" x14ac:dyDescent="0.15">
      <c r="B15" s="1235"/>
      <c r="C15" s="1236"/>
      <c r="D15" s="1318"/>
      <c r="E15" s="1319"/>
      <c r="F15" s="1319"/>
      <c r="G15" s="1319"/>
      <c r="H15" s="1319"/>
      <c r="I15" s="1319"/>
      <c r="J15" s="1319"/>
      <c r="K15" s="1319"/>
      <c r="L15" s="1320"/>
      <c r="M15" s="1144"/>
      <c r="N15" s="1145"/>
      <c r="O15" s="1145"/>
      <c r="P15" s="1145"/>
      <c r="Q15" s="1145"/>
      <c r="R15" s="1145"/>
      <c r="S15" s="1146"/>
      <c r="T15" s="820"/>
      <c r="U15" s="821"/>
      <c r="V15" s="821"/>
      <c r="W15" s="821"/>
      <c r="X15" s="821"/>
      <c r="Y15" s="821"/>
      <c r="Z15" s="821"/>
      <c r="AA15" s="821"/>
      <c r="AB15" s="822"/>
      <c r="AC15" s="65"/>
      <c r="AD15" s="842"/>
      <c r="AE15" s="844"/>
      <c r="AF15" s="1200"/>
      <c r="AG15" s="1204"/>
      <c r="AH15" s="1205"/>
      <c r="AI15" s="1205"/>
      <c r="AJ15" s="1205"/>
      <c r="AK15" s="1205"/>
      <c r="AL15" s="1205"/>
      <c r="AM15" s="1206"/>
      <c r="AN15" s="1311"/>
      <c r="AO15" s="1311"/>
      <c r="AP15" s="1253"/>
      <c r="AQ15" s="1265"/>
      <c r="AR15" s="1266"/>
      <c r="AS15" s="827"/>
      <c r="AT15" s="828"/>
      <c r="AU15" s="829"/>
      <c r="AV15" s="820"/>
      <c r="AW15" s="821"/>
      <c r="AX15" s="821"/>
      <c r="AY15" s="821"/>
      <c r="AZ15" s="821"/>
      <c r="BA15" s="821"/>
      <c r="BB15" s="821"/>
      <c r="BC15" s="821"/>
      <c r="BD15" s="822"/>
      <c r="BE15" s="1232"/>
      <c r="BF15" s="67">
        <v>4</v>
      </c>
      <c r="BG15" s="67">
        <v>3</v>
      </c>
      <c r="BH15" s="67">
        <v>2</v>
      </c>
      <c r="BI15" s="67">
        <v>1</v>
      </c>
    </row>
    <row r="16" spans="2:61" s="62" customFormat="1" ht="7.5" customHeight="1" x14ac:dyDescent="0.15">
      <c r="B16" s="1237"/>
      <c r="C16" s="1238"/>
      <c r="D16" s="1318"/>
      <c r="E16" s="1319"/>
      <c r="F16" s="1319"/>
      <c r="G16" s="1319"/>
      <c r="H16" s="1319"/>
      <c r="I16" s="1319"/>
      <c r="J16" s="1319"/>
      <c r="K16" s="1319"/>
      <c r="L16" s="1320"/>
      <c r="M16" s="1141" t="s">
        <v>119</v>
      </c>
      <c r="N16" s="1142"/>
      <c r="O16" s="1142"/>
      <c r="P16" s="1142"/>
      <c r="Q16" s="1142"/>
      <c r="R16" s="1142"/>
      <c r="S16" s="1143"/>
      <c r="T16" s="817"/>
      <c r="U16" s="818"/>
      <c r="V16" s="818"/>
      <c r="W16" s="818"/>
      <c r="X16" s="818"/>
      <c r="Y16" s="818"/>
      <c r="Z16" s="818"/>
      <c r="AA16" s="818"/>
      <c r="AB16" s="819"/>
      <c r="AC16" s="68"/>
      <c r="AD16" s="842"/>
      <c r="AE16" s="844"/>
      <c r="AF16" s="1199"/>
      <c r="AG16" s="1201">
        <f>ROUNDDOWN(T16*AD14/100000,0)</f>
        <v>0</v>
      </c>
      <c r="AH16" s="1202"/>
      <c r="AI16" s="1202"/>
      <c r="AJ16" s="1202"/>
      <c r="AK16" s="1202"/>
      <c r="AL16" s="1202"/>
      <c r="AM16" s="1203"/>
      <c r="AN16" s="83"/>
      <c r="AO16" s="83"/>
      <c r="AP16" s="1326"/>
      <c r="AQ16" s="1327"/>
      <c r="AR16" s="1328"/>
      <c r="AS16" s="824"/>
      <c r="AT16" s="825"/>
      <c r="AU16" s="826"/>
      <c r="AV16" s="817"/>
      <c r="AW16" s="818"/>
      <c r="AX16" s="818"/>
      <c r="AY16" s="818"/>
      <c r="AZ16" s="818"/>
      <c r="BA16" s="818"/>
      <c r="BB16" s="818"/>
      <c r="BC16" s="818"/>
      <c r="BD16" s="819"/>
      <c r="BE16" s="203"/>
      <c r="BF16" s="67"/>
      <c r="BG16" s="67"/>
      <c r="BH16" s="67"/>
      <c r="BI16" s="67"/>
    </row>
    <row r="17" spans="2:61" s="62" customFormat="1" ht="10.5" customHeight="1" x14ac:dyDescent="0.15">
      <c r="B17" s="1239"/>
      <c r="C17" s="1240"/>
      <c r="D17" s="1321"/>
      <c r="E17" s="1322"/>
      <c r="F17" s="1322"/>
      <c r="G17" s="1322"/>
      <c r="H17" s="1322"/>
      <c r="I17" s="1322"/>
      <c r="J17" s="1322"/>
      <c r="K17" s="1322"/>
      <c r="L17" s="1323"/>
      <c r="M17" s="1144"/>
      <c r="N17" s="1145"/>
      <c r="O17" s="1145"/>
      <c r="P17" s="1145"/>
      <c r="Q17" s="1145"/>
      <c r="R17" s="1145"/>
      <c r="S17" s="1146"/>
      <c r="T17" s="820"/>
      <c r="U17" s="821"/>
      <c r="V17" s="821"/>
      <c r="W17" s="821"/>
      <c r="X17" s="821"/>
      <c r="Y17" s="821"/>
      <c r="Z17" s="821"/>
      <c r="AA17" s="821"/>
      <c r="AB17" s="822"/>
      <c r="AC17" s="82"/>
      <c r="AD17" s="845"/>
      <c r="AE17" s="847"/>
      <c r="AF17" s="1200"/>
      <c r="AG17" s="1204"/>
      <c r="AH17" s="1205"/>
      <c r="AI17" s="1205"/>
      <c r="AJ17" s="1205"/>
      <c r="AK17" s="1205"/>
      <c r="AL17" s="1205"/>
      <c r="AM17" s="1206"/>
      <c r="AN17" s="1257"/>
      <c r="AO17" s="1258"/>
      <c r="AP17" s="1329"/>
      <c r="AQ17" s="1330"/>
      <c r="AR17" s="1331"/>
      <c r="AS17" s="827"/>
      <c r="AT17" s="828"/>
      <c r="AU17" s="829"/>
      <c r="AV17" s="820"/>
      <c r="AW17" s="821"/>
      <c r="AX17" s="821"/>
      <c r="AY17" s="821"/>
      <c r="AZ17" s="821"/>
      <c r="BA17" s="821"/>
      <c r="BB17" s="821"/>
      <c r="BC17" s="821"/>
      <c r="BD17" s="822"/>
      <c r="BE17" s="66"/>
      <c r="BF17" s="1223" t="s">
        <v>120</v>
      </c>
      <c r="BG17" s="1222" t="s">
        <v>121</v>
      </c>
      <c r="BH17" s="1221" t="s">
        <v>122</v>
      </c>
      <c r="BI17" s="1220" t="s">
        <v>123</v>
      </c>
    </row>
    <row r="18" spans="2:61" s="62" customFormat="1" ht="7.5" customHeight="1" x14ac:dyDescent="0.15">
      <c r="B18" s="1196">
        <v>32</v>
      </c>
      <c r="C18" s="849"/>
      <c r="D18" s="1181" t="s">
        <v>124</v>
      </c>
      <c r="E18" s="1182"/>
      <c r="F18" s="1182"/>
      <c r="G18" s="1182"/>
      <c r="H18" s="1182"/>
      <c r="I18" s="1182"/>
      <c r="J18" s="1182"/>
      <c r="K18" s="1182"/>
      <c r="L18" s="1183"/>
      <c r="M18" s="1175" t="s">
        <v>114</v>
      </c>
      <c r="N18" s="1176"/>
      <c r="O18" s="1176"/>
      <c r="P18" s="1176"/>
      <c r="Q18" s="1176"/>
      <c r="R18" s="1176"/>
      <c r="S18" s="1177"/>
      <c r="T18" s="817"/>
      <c r="U18" s="818"/>
      <c r="V18" s="818"/>
      <c r="W18" s="818"/>
      <c r="X18" s="818"/>
      <c r="Y18" s="818"/>
      <c r="Z18" s="818"/>
      <c r="AA18" s="818"/>
      <c r="AB18" s="819"/>
      <c r="AC18" s="1139"/>
      <c r="AD18" s="836">
        <v>20</v>
      </c>
      <c r="AE18" s="849"/>
      <c r="AF18" s="1199"/>
      <c r="AG18" s="1201">
        <f>ROUNDDOWN(T18*AD18/100000,0)</f>
        <v>0</v>
      </c>
      <c r="AH18" s="1202"/>
      <c r="AI18" s="1202"/>
      <c r="AJ18" s="1202"/>
      <c r="AK18" s="1202"/>
      <c r="AL18" s="1202"/>
      <c r="AM18" s="1203"/>
      <c r="AN18" s="830"/>
      <c r="AO18" s="831"/>
      <c r="AP18" s="842">
        <v>16</v>
      </c>
      <c r="AQ18" s="843"/>
      <c r="AR18" s="844"/>
      <c r="AS18" s="824"/>
      <c r="AT18" s="825"/>
      <c r="AU18" s="826"/>
      <c r="AV18" s="817"/>
      <c r="AW18" s="818"/>
      <c r="AX18" s="818"/>
      <c r="AY18" s="818"/>
      <c r="AZ18" s="818"/>
      <c r="BA18" s="818"/>
      <c r="BB18" s="818"/>
      <c r="BC18" s="818"/>
      <c r="BD18" s="819"/>
      <c r="BE18" s="850"/>
      <c r="BF18" s="1223"/>
      <c r="BG18" s="1222"/>
      <c r="BH18" s="1221"/>
      <c r="BI18" s="1220"/>
    </row>
    <row r="19" spans="2:61" s="62" customFormat="1" ht="10.5" customHeight="1" x14ac:dyDescent="0.15">
      <c r="B19" s="1197"/>
      <c r="C19" s="844"/>
      <c r="D19" s="1184"/>
      <c r="E19" s="1185"/>
      <c r="F19" s="1185"/>
      <c r="G19" s="1185"/>
      <c r="H19" s="1185"/>
      <c r="I19" s="1185"/>
      <c r="J19" s="1185"/>
      <c r="K19" s="1185"/>
      <c r="L19" s="1186"/>
      <c r="M19" s="1178"/>
      <c r="N19" s="1179"/>
      <c r="O19" s="1179"/>
      <c r="P19" s="1179"/>
      <c r="Q19" s="1179"/>
      <c r="R19" s="1179"/>
      <c r="S19" s="1180"/>
      <c r="T19" s="820"/>
      <c r="U19" s="821"/>
      <c r="V19" s="821"/>
      <c r="W19" s="821"/>
      <c r="X19" s="821"/>
      <c r="Y19" s="821"/>
      <c r="Z19" s="821"/>
      <c r="AA19" s="821"/>
      <c r="AB19" s="822"/>
      <c r="AC19" s="1140"/>
      <c r="AD19" s="842"/>
      <c r="AE19" s="844"/>
      <c r="AF19" s="1200"/>
      <c r="AG19" s="1204"/>
      <c r="AH19" s="1205"/>
      <c r="AI19" s="1205"/>
      <c r="AJ19" s="1205"/>
      <c r="AK19" s="1205"/>
      <c r="AL19" s="1205"/>
      <c r="AM19" s="1206"/>
      <c r="AN19" s="832"/>
      <c r="AO19" s="833"/>
      <c r="AP19" s="845"/>
      <c r="AQ19" s="846"/>
      <c r="AR19" s="847"/>
      <c r="AS19" s="827"/>
      <c r="AT19" s="828"/>
      <c r="AU19" s="829"/>
      <c r="AV19" s="820"/>
      <c r="AW19" s="821"/>
      <c r="AX19" s="821"/>
      <c r="AY19" s="821"/>
      <c r="AZ19" s="821"/>
      <c r="BA19" s="821"/>
      <c r="BB19" s="821"/>
      <c r="BC19" s="821"/>
      <c r="BD19" s="822"/>
      <c r="BE19" s="851"/>
      <c r="BF19" s="1223"/>
      <c r="BG19" s="1222"/>
      <c r="BH19" s="1221"/>
      <c r="BI19" s="1220"/>
    </row>
    <row r="20" spans="2:61" s="62" customFormat="1" ht="7.5" customHeight="1" x14ac:dyDescent="0.15">
      <c r="B20" s="1197"/>
      <c r="C20" s="844"/>
      <c r="D20" s="1184"/>
      <c r="E20" s="1185"/>
      <c r="F20" s="1185"/>
      <c r="G20" s="1185"/>
      <c r="H20" s="1185"/>
      <c r="I20" s="1185"/>
      <c r="J20" s="1185"/>
      <c r="K20" s="1185"/>
      <c r="L20" s="1186"/>
      <c r="M20" s="1141" t="s">
        <v>118</v>
      </c>
      <c r="N20" s="1142"/>
      <c r="O20" s="1142"/>
      <c r="P20" s="1142"/>
      <c r="Q20" s="1142"/>
      <c r="R20" s="1142"/>
      <c r="S20" s="1143"/>
      <c r="T20" s="817"/>
      <c r="U20" s="818"/>
      <c r="V20" s="818"/>
      <c r="W20" s="818"/>
      <c r="X20" s="818"/>
      <c r="Y20" s="818"/>
      <c r="Z20" s="818"/>
      <c r="AA20" s="818"/>
      <c r="AB20" s="819"/>
      <c r="AC20" s="93"/>
      <c r="AD20" s="842"/>
      <c r="AE20" s="844"/>
      <c r="AF20" s="1199"/>
      <c r="AG20" s="1201">
        <f>ROUNDDOWN(T20*AD18/100000,0)</f>
        <v>0</v>
      </c>
      <c r="AH20" s="1202"/>
      <c r="AI20" s="1202"/>
      <c r="AJ20" s="1202"/>
      <c r="AK20" s="1202"/>
      <c r="AL20" s="1202"/>
      <c r="AM20" s="1203"/>
      <c r="AN20" s="94"/>
      <c r="AO20" s="93"/>
      <c r="AP20" s="836">
        <v>11</v>
      </c>
      <c r="AQ20" s="848"/>
      <c r="AR20" s="849"/>
      <c r="AS20" s="824"/>
      <c r="AT20" s="825"/>
      <c r="AU20" s="826"/>
      <c r="AV20" s="817"/>
      <c r="AW20" s="818"/>
      <c r="AX20" s="818"/>
      <c r="AY20" s="818"/>
      <c r="AZ20" s="818"/>
      <c r="BA20" s="818"/>
      <c r="BB20" s="818"/>
      <c r="BC20" s="818"/>
      <c r="BD20" s="819"/>
      <c r="BE20" s="834"/>
      <c r="BF20" s="1223"/>
      <c r="BG20" s="1222"/>
      <c r="BH20" s="1221"/>
      <c r="BI20" s="1220"/>
    </row>
    <row r="21" spans="2:61" s="62" customFormat="1" ht="10.5" customHeight="1" x14ac:dyDescent="0.15">
      <c r="B21" s="1197"/>
      <c r="C21" s="844"/>
      <c r="D21" s="1184"/>
      <c r="E21" s="1185"/>
      <c r="F21" s="1185"/>
      <c r="G21" s="1185"/>
      <c r="H21" s="1185"/>
      <c r="I21" s="1185"/>
      <c r="J21" s="1185"/>
      <c r="K21" s="1185"/>
      <c r="L21" s="1186"/>
      <c r="M21" s="1144"/>
      <c r="N21" s="1145"/>
      <c r="O21" s="1145"/>
      <c r="P21" s="1145"/>
      <c r="Q21" s="1145"/>
      <c r="R21" s="1145"/>
      <c r="S21" s="1146"/>
      <c r="T21" s="820"/>
      <c r="U21" s="821"/>
      <c r="V21" s="821"/>
      <c r="W21" s="821"/>
      <c r="X21" s="821"/>
      <c r="Y21" s="821"/>
      <c r="Z21" s="821"/>
      <c r="AA21" s="821"/>
      <c r="AB21" s="822"/>
      <c r="AC21" s="95"/>
      <c r="AD21" s="842"/>
      <c r="AE21" s="844"/>
      <c r="AF21" s="1200"/>
      <c r="AG21" s="1204"/>
      <c r="AH21" s="1205"/>
      <c r="AI21" s="1205"/>
      <c r="AJ21" s="1205"/>
      <c r="AK21" s="1205"/>
      <c r="AL21" s="1205"/>
      <c r="AM21" s="1206"/>
      <c r="AN21" s="823"/>
      <c r="AO21" s="823"/>
      <c r="AP21" s="842"/>
      <c r="AQ21" s="843"/>
      <c r="AR21" s="844"/>
      <c r="AS21" s="827"/>
      <c r="AT21" s="828"/>
      <c r="AU21" s="829"/>
      <c r="AV21" s="820"/>
      <c r="AW21" s="821"/>
      <c r="AX21" s="821"/>
      <c r="AY21" s="821"/>
      <c r="AZ21" s="821"/>
      <c r="BA21" s="821"/>
      <c r="BB21" s="821"/>
      <c r="BC21" s="821"/>
      <c r="BD21" s="822"/>
      <c r="BE21" s="835"/>
      <c r="BF21" s="1223"/>
      <c r="BG21" s="1222"/>
      <c r="BH21" s="1221"/>
      <c r="BI21" s="1220"/>
    </row>
    <row r="22" spans="2:61" s="62" customFormat="1" ht="7.5" customHeight="1" x14ac:dyDescent="0.15">
      <c r="B22" s="1197"/>
      <c r="C22" s="844"/>
      <c r="D22" s="1184"/>
      <c r="E22" s="1185"/>
      <c r="F22" s="1185"/>
      <c r="G22" s="1185"/>
      <c r="H22" s="1185"/>
      <c r="I22" s="1185"/>
      <c r="J22" s="1185"/>
      <c r="K22" s="1185"/>
      <c r="L22" s="1186"/>
      <c r="M22" s="1141" t="s">
        <v>119</v>
      </c>
      <c r="N22" s="1142"/>
      <c r="O22" s="1142"/>
      <c r="P22" s="1142"/>
      <c r="Q22" s="1142"/>
      <c r="R22" s="1142"/>
      <c r="S22" s="1143"/>
      <c r="T22" s="817"/>
      <c r="U22" s="818"/>
      <c r="V22" s="818"/>
      <c r="W22" s="818"/>
      <c r="X22" s="818"/>
      <c r="Y22" s="818"/>
      <c r="Z22" s="818"/>
      <c r="AA22" s="818"/>
      <c r="AB22" s="819"/>
      <c r="AC22" s="96"/>
      <c r="AD22" s="836">
        <v>19</v>
      </c>
      <c r="AE22" s="838"/>
      <c r="AF22" s="1199"/>
      <c r="AG22" s="1201">
        <f t="shared" ref="AG22" si="1">ROUNDDOWN(T22*AD22/100000,0)</f>
        <v>0</v>
      </c>
      <c r="AH22" s="1202"/>
      <c r="AI22" s="1202"/>
      <c r="AJ22" s="1202"/>
      <c r="AK22" s="1202"/>
      <c r="AL22" s="1202"/>
      <c r="AM22" s="1203"/>
      <c r="AN22" s="97"/>
      <c r="AO22" s="97"/>
      <c r="AP22" s="842"/>
      <c r="AQ22" s="843"/>
      <c r="AR22" s="844"/>
      <c r="AS22" s="824"/>
      <c r="AT22" s="825"/>
      <c r="AU22" s="826"/>
      <c r="AV22" s="817"/>
      <c r="AW22" s="818"/>
      <c r="AX22" s="818"/>
      <c r="AY22" s="818"/>
      <c r="AZ22" s="818"/>
      <c r="BA22" s="818"/>
      <c r="BB22" s="818"/>
      <c r="BC22" s="818"/>
      <c r="BD22" s="819"/>
      <c r="BE22" s="201"/>
      <c r="BF22" s="1223"/>
      <c r="BG22" s="1222"/>
      <c r="BH22" s="1221"/>
      <c r="BI22" s="1220"/>
    </row>
    <row r="23" spans="2:61" s="62" customFormat="1" ht="10.5" customHeight="1" x14ac:dyDescent="0.15">
      <c r="B23" s="1198"/>
      <c r="C23" s="847"/>
      <c r="D23" s="1187"/>
      <c r="E23" s="1188"/>
      <c r="F23" s="1188"/>
      <c r="G23" s="1188"/>
      <c r="H23" s="1188"/>
      <c r="I23" s="1188"/>
      <c r="J23" s="1188"/>
      <c r="K23" s="1188"/>
      <c r="L23" s="1189"/>
      <c r="M23" s="1144"/>
      <c r="N23" s="1145"/>
      <c r="O23" s="1145"/>
      <c r="P23" s="1145"/>
      <c r="Q23" s="1145"/>
      <c r="R23" s="1145"/>
      <c r="S23" s="1146"/>
      <c r="T23" s="820"/>
      <c r="U23" s="821"/>
      <c r="V23" s="821"/>
      <c r="W23" s="821"/>
      <c r="X23" s="821"/>
      <c r="Y23" s="821"/>
      <c r="Z23" s="821"/>
      <c r="AA23" s="821"/>
      <c r="AB23" s="822"/>
      <c r="AC23" s="89"/>
      <c r="AD23" s="1332"/>
      <c r="AE23" s="1333"/>
      <c r="AF23" s="1200"/>
      <c r="AG23" s="1204"/>
      <c r="AH23" s="1205"/>
      <c r="AI23" s="1205"/>
      <c r="AJ23" s="1205"/>
      <c r="AK23" s="1205"/>
      <c r="AL23" s="1205"/>
      <c r="AM23" s="1206"/>
      <c r="AN23" s="1057"/>
      <c r="AO23" s="1058"/>
      <c r="AP23" s="845"/>
      <c r="AQ23" s="846"/>
      <c r="AR23" s="847"/>
      <c r="AS23" s="827"/>
      <c r="AT23" s="828"/>
      <c r="AU23" s="829"/>
      <c r="AV23" s="820"/>
      <c r="AW23" s="821"/>
      <c r="AX23" s="821"/>
      <c r="AY23" s="821"/>
      <c r="AZ23" s="821"/>
      <c r="BA23" s="821"/>
      <c r="BB23" s="821"/>
      <c r="BC23" s="821"/>
      <c r="BD23" s="822"/>
      <c r="BE23" s="92"/>
      <c r="BF23" s="1223"/>
      <c r="BG23" s="1222"/>
      <c r="BH23" s="1221"/>
      <c r="BI23" s="1220"/>
    </row>
    <row r="24" spans="2:61" s="62" customFormat="1" ht="7.5" customHeight="1" x14ac:dyDescent="0.15">
      <c r="B24" s="1196">
        <v>33</v>
      </c>
      <c r="C24" s="849"/>
      <c r="D24" s="1181" t="s">
        <v>125</v>
      </c>
      <c r="E24" s="1182"/>
      <c r="F24" s="1182"/>
      <c r="G24" s="1182"/>
      <c r="H24" s="1182"/>
      <c r="I24" s="1182"/>
      <c r="J24" s="1182"/>
      <c r="K24" s="1182"/>
      <c r="L24" s="1183"/>
      <c r="M24" s="1175" t="s">
        <v>114</v>
      </c>
      <c r="N24" s="1176"/>
      <c r="O24" s="1176"/>
      <c r="P24" s="1176"/>
      <c r="Q24" s="1176"/>
      <c r="R24" s="1176"/>
      <c r="S24" s="1177"/>
      <c r="T24" s="817"/>
      <c r="U24" s="818"/>
      <c r="V24" s="818"/>
      <c r="W24" s="818"/>
      <c r="X24" s="818"/>
      <c r="Y24" s="818"/>
      <c r="Z24" s="818"/>
      <c r="AA24" s="818"/>
      <c r="AB24" s="819"/>
      <c r="AC24" s="1139"/>
      <c r="AD24" s="836">
        <v>18</v>
      </c>
      <c r="AE24" s="849"/>
      <c r="AF24" s="1199"/>
      <c r="AG24" s="1201">
        <f t="shared" ref="AG24" si="2">ROUNDDOWN(T24*AD24/100000,0)</f>
        <v>0</v>
      </c>
      <c r="AH24" s="1202"/>
      <c r="AI24" s="1202"/>
      <c r="AJ24" s="1202"/>
      <c r="AK24" s="1202"/>
      <c r="AL24" s="1202"/>
      <c r="AM24" s="1203"/>
      <c r="AN24" s="830"/>
      <c r="AO24" s="831"/>
      <c r="AP24" s="842">
        <v>10</v>
      </c>
      <c r="AQ24" s="843"/>
      <c r="AR24" s="844"/>
      <c r="AS24" s="824"/>
      <c r="AT24" s="825"/>
      <c r="AU24" s="826"/>
      <c r="AV24" s="817"/>
      <c r="AW24" s="818"/>
      <c r="AX24" s="818"/>
      <c r="AY24" s="818"/>
      <c r="AZ24" s="818"/>
      <c r="BA24" s="818"/>
      <c r="BB24" s="818"/>
      <c r="BC24" s="818"/>
      <c r="BD24" s="819"/>
      <c r="BE24" s="850"/>
      <c r="BF24" s="1223"/>
      <c r="BG24" s="1222"/>
      <c r="BH24" s="1221"/>
      <c r="BI24" s="1220"/>
    </row>
    <row r="25" spans="2:61" s="62" customFormat="1" ht="10.5" customHeight="1" x14ac:dyDescent="0.15">
      <c r="B25" s="1197"/>
      <c r="C25" s="844"/>
      <c r="D25" s="1184"/>
      <c r="E25" s="1185"/>
      <c r="F25" s="1185"/>
      <c r="G25" s="1185"/>
      <c r="H25" s="1185"/>
      <c r="I25" s="1185"/>
      <c r="J25" s="1185"/>
      <c r="K25" s="1185"/>
      <c r="L25" s="1186"/>
      <c r="M25" s="1178"/>
      <c r="N25" s="1179"/>
      <c r="O25" s="1179"/>
      <c r="P25" s="1179"/>
      <c r="Q25" s="1179"/>
      <c r="R25" s="1179"/>
      <c r="S25" s="1180"/>
      <c r="T25" s="820"/>
      <c r="U25" s="821"/>
      <c r="V25" s="821"/>
      <c r="W25" s="821"/>
      <c r="X25" s="821"/>
      <c r="Y25" s="821"/>
      <c r="Z25" s="821"/>
      <c r="AA25" s="821"/>
      <c r="AB25" s="822"/>
      <c r="AC25" s="1140"/>
      <c r="AD25" s="842"/>
      <c r="AE25" s="844"/>
      <c r="AF25" s="1200"/>
      <c r="AG25" s="1204"/>
      <c r="AH25" s="1205"/>
      <c r="AI25" s="1205"/>
      <c r="AJ25" s="1205"/>
      <c r="AK25" s="1205"/>
      <c r="AL25" s="1205"/>
      <c r="AM25" s="1206"/>
      <c r="AN25" s="832"/>
      <c r="AO25" s="833"/>
      <c r="AP25" s="845"/>
      <c r="AQ25" s="846"/>
      <c r="AR25" s="847"/>
      <c r="AS25" s="827"/>
      <c r="AT25" s="828"/>
      <c r="AU25" s="829"/>
      <c r="AV25" s="820"/>
      <c r="AW25" s="821"/>
      <c r="AX25" s="821"/>
      <c r="AY25" s="821"/>
      <c r="AZ25" s="821"/>
      <c r="BA25" s="821"/>
      <c r="BB25" s="821"/>
      <c r="BC25" s="821"/>
      <c r="BD25" s="822"/>
      <c r="BE25" s="851"/>
      <c r="BF25" s="1223"/>
      <c r="BG25" s="1222"/>
      <c r="BH25" s="1221"/>
      <c r="BI25" s="1220"/>
    </row>
    <row r="26" spans="2:61" s="62" customFormat="1" ht="7.5" customHeight="1" x14ac:dyDescent="0.15">
      <c r="B26" s="1197"/>
      <c r="C26" s="844"/>
      <c r="D26" s="1184"/>
      <c r="E26" s="1185"/>
      <c r="F26" s="1185"/>
      <c r="G26" s="1185"/>
      <c r="H26" s="1185"/>
      <c r="I26" s="1185"/>
      <c r="J26" s="1185"/>
      <c r="K26" s="1185"/>
      <c r="L26" s="1186"/>
      <c r="M26" s="1141" t="s">
        <v>118</v>
      </c>
      <c r="N26" s="1142"/>
      <c r="O26" s="1142"/>
      <c r="P26" s="1142"/>
      <c r="Q26" s="1142"/>
      <c r="R26" s="1142"/>
      <c r="S26" s="1143"/>
      <c r="T26" s="817"/>
      <c r="U26" s="818"/>
      <c r="V26" s="818"/>
      <c r="W26" s="818"/>
      <c r="X26" s="818"/>
      <c r="Y26" s="818"/>
      <c r="Z26" s="818"/>
      <c r="AA26" s="818"/>
      <c r="AB26" s="819"/>
      <c r="AC26" s="93"/>
      <c r="AD26" s="842"/>
      <c r="AE26" s="844"/>
      <c r="AF26" s="1199"/>
      <c r="AG26" s="1201">
        <f>ROUNDDOWN(T26*AD24/100000,0)</f>
        <v>0</v>
      </c>
      <c r="AH26" s="1202"/>
      <c r="AI26" s="1202"/>
      <c r="AJ26" s="1202"/>
      <c r="AK26" s="1202"/>
      <c r="AL26" s="1202"/>
      <c r="AM26" s="1203"/>
      <c r="AN26" s="94"/>
      <c r="AO26" s="93"/>
      <c r="AP26" s="836">
        <v>9</v>
      </c>
      <c r="AQ26" s="848"/>
      <c r="AR26" s="849"/>
      <c r="AS26" s="824"/>
      <c r="AT26" s="825"/>
      <c r="AU26" s="826"/>
      <c r="AV26" s="817"/>
      <c r="AW26" s="818"/>
      <c r="AX26" s="818"/>
      <c r="AY26" s="818"/>
      <c r="AZ26" s="818"/>
      <c r="BA26" s="818"/>
      <c r="BB26" s="818"/>
      <c r="BC26" s="818"/>
      <c r="BD26" s="819"/>
      <c r="BE26" s="834"/>
      <c r="BF26" s="1223"/>
      <c r="BG26" s="1222"/>
      <c r="BH26" s="1221"/>
      <c r="BI26" s="1220"/>
    </row>
    <row r="27" spans="2:61" s="62" customFormat="1" ht="10.5" customHeight="1" x14ac:dyDescent="0.15">
      <c r="B27" s="1197"/>
      <c r="C27" s="844"/>
      <c r="D27" s="1184"/>
      <c r="E27" s="1185"/>
      <c r="F27" s="1185"/>
      <c r="G27" s="1185"/>
      <c r="H27" s="1185"/>
      <c r="I27" s="1185"/>
      <c r="J27" s="1185"/>
      <c r="K27" s="1185"/>
      <c r="L27" s="1186"/>
      <c r="M27" s="1144"/>
      <c r="N27" s="1145"/>
      <c r="O27" s="1145"/>
      <c r="P27" s="1145"/>
      <c r="Q27" s="1145"/>
      <c r="R27" s="1145"/>
      <c r="S27" s="1146"/>
      <c r="T27" s="820"/>
      <c r="U27" s="821"/>
      <c r="V27" s="821"/>
      <c r="W27" s="821"/>
      <c r="X27" s="821"/>
      <c r="Y27" s="821"/>
      <c r="Z27" s="821"/>
      <c r="AA27" s="821"/>
      <c r="AB27" s="822"/>
      <c r="AC27" s="95"/>
      <c r="AD27" s="842"/>
      <c r="AE27" s="844"/>
      <c r="AF27" s="1200"/>
      <c r="AG27" s="1204"/>
      <c r="AH27" s="1205"/>
      <c r="AI27" s="1205"/>
      <c r="AJ27" s="1205"/>
      <c r="AK27" s="1205"/>
      <c r="AL27" s="1205"/>
      <c r="AM27" s="1206"/>
      <c r="AN27" s="823"/>
      <c r="AO27" s="823"/>
      <c r="AP27" s="842"/>
      <c r="AQ27" s="843"/>
      <c r="AR27" s="844"/>
      <c r="AS27" s="827"/>
      <c r="AT27" s="828"/>
      <c r="AU27" s="829"/>
      <c r="AV27" s="820"/>
      <c r="AW27" s="821"/>
      <c r="AX27" s="821"/>
      <c r="AY27" s="821"/>
      <c r="AZ27" s="821"/>
      <c r="BA27" s="821"/>
      <c r="BB27" s="821"/>
      <c r="BC27" s="821"/>
      <c r="BD27" s="822"/>
      <c r="BE27" s="835"/>
      <c r="BF27" s="1223"/>
      <c r="BG27" s="1222"/>
      <c r="BH27" s="1221"/>
      <c r="BI27" s="1220"/>
    </row>
    <row r="28" spans="2:61" s="62" customFormat="1" ht="7.5" customHeight="1" x14ac:dyDescent="0.15">
      <c r="B28" s="1197"/>
      <c r="C28" s="844"/>
      <c r="D28" s="1184"/>
      <c r="E28" s="1185"/>
      <c r="F28" s="1185"/>
      <c r="G28" s="1185"/>
      <c r="H28" s="1185"/>
      <c r="I28" s="1185"/>
      <c r="J28" s="1185"/>
      <c r="K28" s="1185"/>
      <c r="L28" s="1186"/>
      <c r="M28" s="1141" t="s">
        <v>119</v>
      </c>
      <c r="N28" s="1142"/>
      <c r="O28" s="1142"/>
      <c r="P28" s="1142"/>
      <c r="Q28" s="1142"/>
      <c r="R28" s="1142"/>
      <c r="S28" s="1143"/>
      <c r="T28" s="817"/>
      <c r="U28" s="818"/>
      <c r="V28" s="818"/>
      <c r="W28" s="818"/>
      <c r="X28" s="818"/>
      <c r="Y28" s="818"/>
      <c r="Z28" s="818"/>
      <c r="AA28" s="818"/>
      <c r="AB28" s="819"/>
      <c r="AC28" s="96"/>
      <c r="AD28" s="836">
        <v>17</v>
      </c>
      <c r="AE28" s="838"/>
      <c r="AF28" s="1199"/>
      <c r="AG28" s="1201">
        <f t="shared" ref="AG28" si="3">ROUNDDOWN(T28*AD28/100000,0)</f>
        <v>0</v>
      </c>
      <c r="AH28" s="1202"/>
      <c r="AI28" s="1202"/>
      <c r="AJ28" s="1202"/>
      <c r="AK28" s="1202"/>
      <c r="AL28" s="1202"/>
      <c r="AM28" s="1203"/>
      <c r="AN28" s="97"/>
      <c r="AO28" s="97"/>
      <c r="AP28" s="842"/>
      <c r="AQ28" s="843"/>
      <c r="AR28" s="844"/>
      <c r="AS28" s="824"/>
      <c r="AT28" s="825"/>
      <c r="AU28" s="826"/>
      <c r="AV28" s="817"/>
      <c r="AW28" s="818"/>
      <c r="AX28" s="818"/>
      <c r="AY28" s="818"/>
      <c r="AZ28" s="818"/>
      <c r="BA28" s="818"/>
      <c r="BB28" s="818"/>
      <c r="BC28" s="818"/>
      <c r="BD28" s="819"/>
      <c r="BE28" s="201"/>
      <c r="BF28" s="1223"/>
      <c r="BG28" s="1222"/>
      <c r="BH28" s="1221"/>
      <c r="BI28" s="1220"/>
    </row>
    <row r="29" spans="2:61" s="62" customFormat="1" ht="10.5" customHeight="1" x14ac:dyDescent="0.15">
      <c r="B29" s="1198"/>
      <c r="C29" s="847"/>
      <c r="D29" s="1187"/>
      <c r="E29" s="1188"/>
      <c r="F29" s="1188"/>
      <c r="G29" s="1188"/>
      <c r="H29" s="1188"/>
      <c r="I29" s="1188"/>
      <c r="J29" s="1188"/>
      <c r="K29" s="1188"/>
      <c r="L29" s="1189"/>
      <c r="M29" s="1144"/>
      <c r="N29" s="1145"/>
      <c r="O29" s="1145"/>
      <c r="P29" s="1145"/>
      <c r="Q29" s="1145"/>
      <c r="R29" s="1145"/>
      <c r="S29" s="1146"/>
      <c r="T29" s="820"/>
      <c r="U29" s="821"/>
      <c r="V29" s="821"/>
      <c r="W29" s="821"/>
      <c r="X29" s="821"/>
      <c r="Y29" s="821"/>
      <c r="Z29" s="821"/>
      <c r="AA29" s="821"/>
      <c r="AB29" s="822"/>
      <c r="AC29" s="89"/>
      <c r="AD29" s="839"/>
      <c r="AE29" s="841"/>
      <c r="AF29" s="1200"/>
      <c r="AG29" s="1204"/>
      <c r="AH29" s="1205"/>
      <c r="AI29" s="1205"/>
      <c r="AJ29" s="1205"/>
      <c r="AK29" s="1205"/>
      <c r="AL29" s="1205"/>
      <c r="AM29" s="1206"/>
      <c r="AN29" s="1057"/>
      <c r="AO29" s="1058"/>
      <c r="AP29" s="845"/>
      <c r="AQ29" s="846"/>
      <c r="AR29" s="847"/>
      <c r="AS29" s="827"/>
      <c r="AT29" s="828"/>
      <c r="AU29" s="829"/>
      <c r="AV29" s="820"/>
      <c r="AW29" s="821"/>
      <c r="AX29" s="821"/>
      <c r="AY29" s="821"/>
      <c r="AZ29" s="821"/>
      <c r="BA29" s="821"/>
      <c r="BB29" s="821"/>
      <c r="BC29" s="821"/>
      <c r="BD29" s="822"/>
      <c r="BE29" s="92"/>
      <c r="BF29" s="1223"/>
      <c r="BG29" s="1222"/>
      <c r="BH29" s="1221"/>
      <c r="BI29" s="1220"/>
    </row>
    <row r="30" spans="2:61" s="62" customFormat="1" ht="7.5" customHeight="1" x14ac:dyDescent="0.15">
      <c r="B30" s="1196">
        <v>34</v>
      </c>
      <c r="C30" s="849"/>
      <c r="D30" s="1211" t="s">
        <v>126</v>
      </c>
      <c r="E30" s="1212"/>
      <c r="F30" s="1212"/>
      <c r="G30" s="1212"/>
      <c r="H30" s="1212"/>
      <c r="I30" s="1212"/>
      <c r="J30" s="1212"/>
      <c r="K30" s="1212"/>
      <c r="L30" s="1213"/>
      <c r="M30" s="1175" t="s">
        <v>114</v>
      </c>
      <c r="N30" s="1176"/>
      <c r="O30" s="1176"/>
      <c r="P30" s="1176"/>
      <c r="Q30" s="1176"/>
      <c r="R30" s="1176"/>
      <c r="S30" s="1177"/>
      <c r="T30" s="817"/>
      <c r="U30" s="818"/>
      <c r="V30" s="818"/>
      <c r="W30" s="818"/>
      <c r="X30" s="818"/>
      <c r="Y30" s="818"/>
      <c r="Z30" s="818"/>
      <c r="AA30" s="818"/>
      <c r="AB30" s="819"/>
      <c r="AC30" s="1139"/>
      <c r="AD30" s="842">
        <v>23</v>
      </c>
      <c r="AE30" s="844"/>
      <c r="AF30" s="1199"/>
      <c r="AG30" s="1201">
        <f t="shared" ref="AG30" si="4">ROUNDDOWN(T30*AD30/100000,0)</f>
        <v>0</v>
      </c>
      <c r="AH30" s="1202"/>
      <c r="AI30" s="1202"/>
      <c r="AJ30" s="1202"/>
      <c r="AK30" s="1202"/>
      <c r="AL30" s="1202"/>
      <c r="AM30" s="1203"/>
      <c r="AN30" s="830"/>
      <c r="AO30" s="831"/>
      <c r="AP30" s="842">
        <v>17</v>
      </c>
      <c r="AQ30" s="843"/>
      <c r="AR30" s="844"/>
      <c r="AS30" s="824"/>
      <c r="AT30" s="825"/>
      <c r="AU30" s="826"/>
      <c r="AV30" s="817"/>
      <c r="AW30" s="818"/>
      <c r="AX30" s="818"/>
      <c r="AY30" s="818"/>
      <c r="AZ30" s="818"/>
      <c r="BA30" s="818"/>
      <c r="BB30" s="818"/>
      <c r="BC30" s="818"/>
      <c r="BD30" s="819"/>
      <c r="BE30" s="850"/>
      <c r="BF30" s="1223"/>
      <c r="BG30" s="1222"/>
      <c r="BH30" s="1221"/>
      <c r="BI30" s="1220"/>
    </row>
    <row r="31" spans="2:61" s="62" customFormat="1" ht="10.5" customHeight="1" x14ac:dyDescent="0.15">
      <c r="B31" s="1197"/>
      <c r="C31" s="844"/>
      <c r="D31" s="1214"/>
      <c r="E31" s="1215"/>
      <c r="F31" s="1215"/>
      <c r="G31" s="1215"/>
      <c r="H31" s="1215"/>
      <c r="I31" s="1215"/>
      <c r="J31" s="1215"/>
      <c r="K31" s="1215"/>
      <c r="L31" s="1216"/>
      <c r="M31" s="1178"/>
      <c r="N31" s="1179"/>
      <c r="O31" s="1179"/>
      <c r="P31" s="1179"/>
      <c r="Q31" s="1179"/>
      <c r="R31" s="1179"/>
      <c r="S31" s="1180"/>
      <c r="T31" s="820"/>
      <c r="U31" s="821"/>
      <c r="V31" s="821"/>
      <c r="W31" s="821"/>
      <c r="X31" s="821"/>
      <c r="Y31" s="821"/>
      <c r="Z31" s="821"/>
      <c r="AA31" s="821"/>
      <c r="AB31" s="822"/>
      <c r="AC31" s="1140"/>
      <c r="AD31" s="845"/>
      <c r="AE31" s="847"/>
      <c r="AF31" s="1200"/>
      <c r="AG31" s="1204"/>
      <c r="AH31" s="1205"/>
      <c r="AI31" s="1205"/>
      <c r="AJ31" s="1205"/>
      <c r="AK31" s="1205"/>
      <c r="AL31" s="1205"/>
      <c r="AM31" s="1206"/>
      <c r="AN31" s="832"/>
      <c r="AO31" s="833"/>
      <c r="AP31" s="845"/>
      <c r="AQ31" s="846"/>
      <c r="AR31" s="847"/>
      <c r="AS31" s="827"/>
      <c r="AT31" s="828"/>
      <c r="AU31" s="829"/>
      <c r="AV31" s="820"/>
      <c r="AW31" s="821"/>
      <c r="AX31" s="821"/>
      <c r="AY31" s="821"/>
      <c r="AZ31" s="821"/>
      <c r="BA31" s="821"/>
      <c r="BB31" s="821"/>
      <c r="BC31" s="821"/>
      <c r="BD31" s="822"/>
      <c r="BE31" s="851"/>
      <c r="BF31" s="1223"/>
      <c r="BG31" s="1222"/>
      <c r="BH31" s="1221"/>
      <c r="BI31" s="1220"/>
    </row>
    <row r="32" spans="2:61" s="62" customFormat="1" ht="7.5" customHeight="1" x14ac:dyDescent="0.15">
      <c r="B32" s="1197"/>
      <c r="C32" s="844"/>
      <c r="D32" s="1214"/>
      <c r="E32" s="1215"/>
      <c r="F32" s="1215"/>
      <c r="G32" s="1215"/>
      <c r="H32" s="1215"/>
      <c r="I32" s="1215"/>
      <c r="J32" s="1215"/>
      <c r="K32" s="1215"/>
      <c r="L32" s="1216"/>
      <c r="M32" s="1141" t="s">
        <v>118</v>
      </c>
      <c r="N32" s="1142"/>
      <c r="O32" s="1142"/>
      <c r="P32" s="1142"/>
      <c r="Q32" s="1142"/>
      <c r="R32" s="1142"/>
      <c r="S32" s="1143"/>
      <c r="T32" s="817"/>
      <c r="U32" s="818"/>
      <c r="V32" s="818"/>
      <c r="W32" s="818"/>
      <c r="X32" s="818"/>
      <c r="Y32" s="818"/>
      <c r="Z32" s="818"/>
      <c r="AA32" s="818"/>
      <c r="AB32" s="819"/>
      <c r="AC32" s="93"/>
      <c r="AD32" s="842">
        <v>25</v>
      </c>
      <c r="AE32" s="844"/>
      <c r="AF32" s="1199"/>
      <c r="AG32" s="1201">
        <f t="shared" ref="AG32" si="5">ROUNDDOWN(T32*AD32/100000,0)</f>
        <v>0</v>
      </c>
      <c r="AH32" s="1202"/>
      <c r="AI32" s="1202"/>
      <c r="AJ32" s="1202"/>
      <c r="AK32" s="1202"/>
      <c r="AL32" s="1202"/>
      <c r="AM32" s="1203"/>
      <c r="AN32" s="94"/>
      <c r="AO32" s="93"/>
      <c r="AP32" s="842">
        <v>9.5</v>
      </c>
      <c r="AQ32" s="843"/>
      <c r="AR32" s="844"/>
      <c r="AS32" s="824"/>
      <c r="AT32" s="825"/>
      <c r="AU32" s="826"/>
      <c r="AV32" s="817"/>
      <c r="AW32" s="818"/>
      <c r="AX32" s="818"/>
      <c r="AY32" s="818"/>
      <c r="AZ32" s="818"/>
      <c r="BA32" s="818"/>
      <c r="BB32" s="818"/>
      <c r="BC32" s="818"/>
      <c r="BD32" s="819"/>
      <c r="BE32" s="834"/>
      <c r="BF32" s="1223"/>
      <c r="BG32" s="1222"/>
      <c r="BH32" s="1221"/>
      <c r="BI32" s="1220"/>
    </row>
    <row r="33" spans="2:61" s="62" customFormat="1" ht="10.5" customHeight="1" x14ac:dyDescent="0.15">
      <c r="B33" s="1197"/>
      <c r="C33" s="844"/>
      <c r="D33" s="1214"/>
      <c r="E33" s="1215"/>
      <c r="F33" s="1215"/>
      <c r="G33" s="1215"/>
      <c r="H33" s="1215"/>
      <c r="I33" s="1215"/>
      <c r="J33" s="1215"/>
      <c r="K33" s="1215"/>
      <c r="L33" s="1216"/>
      <c r="M33" s="1144"/>
      <c r="N33" s="1145"/>
      <c r="O33" s="1145"/>
      <c r="P33" s="1145"/>
      <c r="Q33" s="1145"/>
      <c r="R33" s="1145"/>
      <c r="S33" s="1146"/>
      <c r="T33" s="820"/>
      <c r="U33" s="821"/>
      <c r="V33" s="821"/>
      <c r="W33" s="821"/>
      <c r="X33" s="821"/>
      <c r="Y33" s="821"/>
      <c r="Z33" s="821"/>
      <c r="AA33" s="821"/>
      <c r="AB33" s="822"/>
      <c r="AC33" s="95"/>
      <c r="AD33" s="845"/>
      <c r="AE33" s="847"/>
      <c r="AF33" s="1200"/>
      <c r="AG33" s="1204"/>
      <c r="AH33" s="1205"/>
      <c r="AI33" s="1205"/>
      <c r="AJ33" s="1205"/>
      <c r="AK33" s="1205"/>
      <c r="AL33" s="1205"/>
      <c r="AM33" s="1206"/>
      <c r="AN33" s="823"/>
      <c r="AO33" s="823"/>
      <c r="AP33" s="845"/>
      <c r="AQ33" s="846"/>
      <c r="AR33" s="847"/>
      <c r="AS33" s="827"/>
      <c r="AT33" s="828"/>
      <c r="AU33" s="829"/>
      <c r="AV33" s="820"/>
      <c r="AW33" s="821"/>
      <c r="AX33" s="821"/>
      <c r="AY33" s="821"/>
      <c r="AZ33" s="821"/>
      <c r="BA33" s="821"/>
      <c r="BB33" s="821"/>
      <c r="BC33" s="821"/>
      <c r="BD33" s="822"/>
      <c r="BE33" s="835"/>
      <c r="BF33" s="1223"/>
      <c r="BG33" s="1222"/>
      <c r="BH33" s="1221"/>
      <c r="BI33" s="1220"/>
    </row>
    <row r="34" spans="2:61" s="62" customFormat="1" ht="7.5" customHeight="1" x14ac:dyDescent="0.15">
      <c r="B34" s="1197"/>
      <c r="C34" s="844"/>
      <c r="D34" s="1214"/>
      <c r="E34" s="1215"/>
      <c r="F34" s="1215"/>
      <c r="G34" s="1215"/>
      <c r="H34" s="1215"/>
      <c r="I34" s="1215"/>
      <c r="J34" s="1215"/>
      <c r="K34" s="1215"/>
      <c r="L34" s="1216"/>
      <c r="M34" s="1141" t="s">
        <v>119</v>
      </c>
      <c r="N34" s="1142"/>
      <c r="O34" s="1142"/>
      <c r="P34" s="1142"/>
      <c r="Q34" s="1142"/>
      <c r="R34" s="1142"/>
      <c r="S34" s="1143"/>
      <c r="T34" s="817"/>
      <c r="U34" s="818"/>
      <c r="V34" s="818"/>
      <c r="W34" s="818"/>
      <c r="X34" s="818"/>
      <c r="Y34" s="818"/>
      <c r="Z34" s="818"/>
      <c r="AA34" s="818"/>
      <c r="AB34" s="819"/>
      <c r="AC34" s="96"/>
      <c r="AD34" s="842">
        <v>24</v>
      </c>
      <c r="AE34" s="844"/>
      <c r="AF34" s="1199"/>
      <c r="AG34" s="1201">
        <f t="shared" ref="AG34" si="6">ROUNDDOWN(T34*AD34/100000,0)</f>
        <v>0</v>
      </c>
      <c r="AH34" s="1202"/>
      <c r="AI34" s="1202"/>
      <c r="AJ34" s="1202"/>
      <c r="AK34" s="1202"/>
      <c r="AL34" s="1202"/>
      <c r="AM34" s="1203"/>
      <c r="AN34" s="97"/>
      <c r="AO34" s="97"/>
      <c r="AP34" s="842">
        <v>9</v>
      </c>
      <c r="AQ34" s="843"/>
      <c r="AR34" s="844"/>
      <c r="AS34" s="824"/>
      <c r="AT34" s="825"/>
      <c r="AU34" s="826"/>
      <c r="AV34" s="817"/>
      <c r="AW34" s="818"/>
      <c r="AX34" s="818"/>
      <c r="AY34" s="818"/>
      <c r="AZ34" s="818"/>
      <c r="BA34" s="818"/>
      <c r="BB34" s="818"/>
      <c r="BC34" s="818"/>
      <c r="BD34" s="819"/>
      <c r="BE34" s="201"/>
      <c r="BF34" s="1223"/>
      <c r="BG34" s="1222"/>
      <c r="BH34" s="1221"/>
      <c r="BI34" s="1220"/>
    </row>
    <row r="35" spans="2:61" s="62" customFormat="1" ht="10.5" customHeight="1" x14ac:dyDescent="0.15">
      <c r="B35" s="1198"/>
      <c r="C35" s="847"/>
      <c r="D35" s="1217"/>
      <c r="E35" s="1218"/>
      <c r="F35" s="1218"/>
      <c r="G35" s="1218"/>
      <c r="H35" s="1218"/>
      <c r="I35" s="1218"/>
      <c r="J35" s="1218"/>
      <c r="K35" s="1218"/>
      <c r="L35" s="1219"/>
      <c r="M35" s="1144"/>
      <c r="N35" s="1145"/>
      <c r="O35" s="1145"/>
      <c r="P35" s="1145"/>
      <c r="Q35" s="1145"/>
      <c r="R35" s="1145"/>
      <c r="S35" s="1146"/>
      <c r="T35" s="820"/>
      <c r="U35" s="821"/>
      <c r="V35" s="821"/>
      <c r="W35" s="821"/>
      <c r="X35" s="821"/>
      <c r="Y35" s="821"/>
      <c r="Z35" s="821"/>
      <c r="AA35" s="821"/>
      <c r="AB35" s="822"/>
      <c r="AC35" s="89"/>
      <c r="AD35" s="845"/>
      <c r="AE35" s="847"/>
      <c r="AF35" s="1200"/>
      <c r="AG35" s="1204"/>
      <c r="AH35" s="1205"/>
      <c r="AI35" s="1205"/>
      <c r="AJ35" s="1205"/>
      <c r="AK35" s="1205"/>
      <c r="AL35" s="1205"/>
      <c r="AM35" s="1206"/>
      <c r="AN35" s="1057"/>
      <c r="AO35" s="1058"/>
      <c r="AP35" s="845"/>
      <c r="AQ35" s="846"/>
      <c r="AR35" s="847"/>
      <c r="AS35" s="827"/>
      <c r="AT35" s="828"/>
      <c r="AU35" s="829"/>
      <c r="AV35" s="820"/>
      <c r="AW35" s="821"/>
      <c r="AX35" s="821"/>
      <c r="AY35" s="821"/>
      <c r="AZ35" s="821"/>
      <c r="BA35" s="821"/>
      <c r="BB35" s="821"/>
      <c r="BC35" s="821"/>
      <c r="BD35" s="822"/>
      <c r="BE35" s="92"/>
      <c r="BF35" s="1223"/>
      <c r="BG35" s="1222"/>
      <c r="BH35" s="1221"/>
      <c r="BI35" s="1220"/>
    </row>
    <row r="36" spans="2:61" s="62" customFormat="1" ht="7.5" customHeight="1" x14ac:dyDescent="0.15">
      <c r="B36" s="1196">
        <v>35</v>
      </c>
      <c r="C36" s="849"/>
      <c r="D36" s="1181" t="s">
        <v>127</v>
      </c>
      <c r="E36" s="1182"/>
      <c r="F36" s="1182"/>
      <c r="G36" s="1182"/>
      <c r="H36" s="1182"/>
      <c r="I36" s="1182"/>
      <c r="J36" s="1182"/>
      <c r="K36" s="1182"/>
      <c r="L36" s="1183"/>
      <c r="M36" s="1175" t="s">
        <v>114</v>
      </c>
      <c r="N36" s="1176"/>
      <c r="O36" s="1176"/>
      <c r="P36" s="1176"/>
      <c r="Q36" s="1176"/>
      <c r="R36" s="1176"/>
      <c r="S36" s="1177"/>
      <c r="T36" s="817"/>
      <c r="U36" s="818"/>
      <c r="V36" s="818"/>
      <c r="W36" s="818"/>
      <c r="X36" s="818"/>
      <c r="Y36" s="818"/>
      <c r="Z36" s="818"/>
      <c r="AA36" s="818"/>
      <c r="AB36" s="819"/>
      <c r="AC36" s="1139"/>
      <c r="AD36" s="836">
        <v>21</v>
      </c>
      <c r="AE36" s="838"/>
      <c r="AF36" s="1199"/>
      <c r="AG36" s="1201">
        <f t="shared" ref="AG36" si="7">ROUNDDOWN(T36*AD36/100000,0)</f>
        <v>0</v>
      </c>
      <c r="AH36" s="1202"/>
      <c r="AI36" s="1202"/>
      <c r="AJ36" s="1202"/>
      <c r="AK36" s="1202"/>
      <c r="AL36" s="1202"/>
      <c r="AM36" s="1203"/>
      <c r="AN36" s="830"/>
      <c r="AO36" s="831"/>
      <c r="AP36" s="836">
        <v>13</v>
      </c>
      <c r="AQ36" s="837"/>
      <c r="AR36" s="838"/>
      <c r="AS36" s="824"/>
      <c r="AT36" s="825"/>
      <c r="AU36" s="826"/>
      <c r="AV36" s="817"/>
      <c r="AW36" s="818"/>
      <c r="AX36" s="818"/>
      <c r="AY36" s="818"/>
      <c r="AZ36" s="818"/>
      <c r="BA36" s="818"/>
      <c r="BB36" s="818"/>
      <c r="BC36" s="818"/>
      <c r="BD36" s="819"/>
      <c r="BE36" s="850"/>
      <c r="BF36" s="1223"/>
      <c r="BG36" s="1222"/>
      <c r="BH36" s="1221"/>
      <c r="BI36" s="1220"/>
    </row>
    <row r="37" spans="2:61" s="62" customFormat="1" ht="10.5" customHeight="1" x14ac:dyDescent="0.15">
      <c r="B37" s="1197"/>
      <c r="C37" s="844"/>
      <c r="D37" s="1184"/>
      <c r="E37" s="1185"/>
      <c r="F37" s="1185"/>
      <c r="G37" s="1185"/>
      <c r="H37" s="1185"/>
      <c r="I37" s="1185"/>
      <c r="J37" s="1185"/>
      <c r="K37" s="1185"/>
      <c r="L37" s="1186"/>
      <c r="M37" s="1178"/>
      <c r="N37" s="1179"/>
      <c r="O37" s="1179"/>
      <c r="P37" s="1179"/>
      <c r="Q37" s="1179"/>
      <c r="R37" s="1179"/>
      <c r="S37" s="1180"/>
      <c r="T37" s="820"/>
      <c r="U37" s="821"/>
      <c r="V37" s="821"/>
      <c r="W37" s="821"/>
      <c r="X37" s="821"/>
      <c r="Y37" s="821"/>
      <c r="Z37" s="821"/>
      <c r="AA37" s="821"/>
      <c r="AB37" s="822"/>
      <c r="AC37" s="1140"/>
      <c r="AD37" s="839"/>
      <c r="AE37" s="841"/>
      <c r="AF37" s="1200"/>
      <c r="AG37" s="1204"/>
      <c r="AH37" s="1205"/>
      <c r="AI37" s="1205"/>
      <c r="AJ37" s="1205"/>
      <c r="AK37" s="1205"/>
      <c r="AL37" s="1205"/>
      <c r="AM37" s="1206"/>
      <c r="AN37" s="832"/>
      <c r="AO37" s="833"/>
      <c r="AP37" s="839"/>
      <c r="AQ37" s="840"/>
      <c r="AR37" s="841"/>
      <c r="AS37" s="827"/>
      <c r="AT37" s="828"/>
      <c r="AU37" s="829"/>
      <c r="AV37" s="820"/>
      <c r="AW37" s="821"/>
      <c r="AX37" s="821"/>
      <c r="AY37" s="821"/>
      <c r="AZ37" s="821"/>
      <c r="BA37" s="821"/>
      <c r="BB37" s="821"/>
      <c r="BC37" s="821"/>
      <c r="BD37" s="822"/>
      <c r="BE37" s="851"/>
      <c r="BF37" s="1223"/>
      <c r="BG37" s="1222"/>
      <c r="BH37" s="1221"/>
      <c r="BI37" s="1220"/>
    </row>
    <row r="38" spans="2:61" s="62" customFormat="1" ht="7.5" customHeight="1" x14ac:dyDescent="0.15">
      <c r="B38" s="1197"/>
      <c r="C38" s="844"/>
      <c r="D38" s="1184"/>
      <c r="E38" s="1185"/>
      <c r="F38" s="1185"/>
      <c r="G38" s="1185"/>
      <c r="H38" s="1185"/>
      <c r="I38" s="1185"/>
      <c r="J38" s="1185"/>
      <c r="K38" s="1185"/>
      <c r="L38" s="1186"/>
      <c r="M38" s="1141" t="s">
        <v>118</v>
      </c>
      <c r="N38" s="1142"/>
      <c r="O38" s="1142"/>
      <c r="P38" s="1142"/>
      <c r="Q38" s="1142"/>
      <c r="R38" s="1142"/>
      <c r="S38" s="1143"/>
      <c r="T38" s="817"/>
      <c r="U38" s="818"/>
      <c r="V38" s="818"/>
      <c r="W38" s="818"/>
      <c r="X38" s="818"/>
      <c r="Y38" s="818"/>
      <c r="Z38" s="818"/>
      <c r="AA38" s="818"/>
      <c r="AB38" s="819"/>
      <c r="AC38" s="93"/>
      <c r="AD38" s="842">
        <v>23</v>
      </c>
      <c r="AE38" s="844"/>
      <c r="AF38" s="1199"/>
      <c r="AG38" s="1201">
        <f t="shared" ref="AG38" si="8">ROUNDDOWN(T38*AD38/100000,0)</f>
        <v>0</v>
      </c>
      <c r="AH38" s="1202"/>
      <c r="AI38" s="1202"/>
      <c r="AJ38" s="1202"/>
      <c r="AK38" s="1202"/>
      <c r="AL38" s="1202"/>
      <c r="AM38" s="1203"/>
      <c r="AN38" s="94"/>
      <c r="AO38" s="93"/>
      <c r="AP38" s="842">
        <v>11</v>
      </c>
      <c r="AQ38" s="843"/>
      <c r="AR38" s="844"/>
      <c r="AS38" s="824"/>
      <c r="AT38" s="825"/>
      <c r="AU38" s="826"/>
      <c r="AV38" s="817"/>
      <c r="AW38" s="818"/>
      <c r="AX38" s="818"/>
      <c r="AY38" s="818"/>
      <c r="AZ38" s="818"/>
      <c r="BA38" s="818"/>
      <c r="BB38" s="818"/>
      <c r="BC38" s="818"/>
      <c r="BD38" s="819"/>
      <c r="BE38" s="834"/>
      <c r="BF38" s="1223"/>
      <c r="BG38" s="1222"/>
      <c r="BH38" s="1221"/>
      <c r="BI38" s="1220"/>
    </row>
    <row r="39" spans="2:61" s="62" customFormat="1" ht="10.5" customHeight="1" x14ac:dyDescent="0.15">
      <c r="B39" s="1197"/>
      <c r="C39" s="844"/>
      <c r="D39" s="1184"/>
      <c r="E39" s="1185"/>
      <c r="F39" s="1185"/>
      <c r="G39" s="1185"/>
      <c r="H39" s="1185"/>
      <c r="I39" s="1185"/>
      <c r="J39" s="1185"/>
      <c r="K39" s="1185"/>
      <c r="L39" s="1186"/>
      <c r="M39" s="1144"/>
      <c r="N39" s="1145"/>
      <c r="O39" s="1145"/>
      <c r="P39" s="1145"/>
      <c r="Q39" s="1145"/>
      <c r="R39" s="1145"/>
      <c r="S39" s="1146"/>
      <c r="T39" s="820"/>
      <c r="U39" s="821"/>
      <c r="V39" s="821"/>
      <c r="W39" s="821"/>
      <c r="X39" s="821"/>
      <c r="Y39" s="821"/>
      <c r="Z39" s="821"/>
      <c r="AA39" s="821"/>
      <c r="AB39" s="822"/>
      <c r="AC39" s="95"/>
      <c r="AD39" s="842"/>
      <c r="AE39" s="844"/>
      <c r="AF39" s="1200"/>
      <c r="AG39" s="1204"/>
      <c r="AH39" s="1205"/>
      <c r="AI39" s="1205"/>
      <c r="AJ39" s="1205"/>
      <c r="AK39" s="1205"/>
      <c r="AL39" s="1205"/>
      <c r="AM39" s="1206"/>
      <c r="AN39" s="823"/>
      <c r="AO39" s="823"/>
      <c r="AP39" s="845"/>
      <c r="AQ39" s="846"/>
      <c r="AR39" s="847"/>
      <c r="AS39" s="827"/>
      <c r="AT39" s="828"/>
      <c r="AU39" s="829"/>
      <c r="AV39" s="820"/>
      <c r="AW39" s="821"/>
      <c r="AX39" s="821"/>
      <c r="AY39" s="821"/>
      <c r="AZ39" s="821"/>
      <c r="BA39" s="821"/>
      <c r="BB39" s="821"/>
      <c r="BC39" s="821"/>
      <c r="BD39" s="822"/>
      <c r="BE39" s="835"/>
      <c r="BF39" s="1223"/>
      <c r="BG39" s="1222"/>
      <c r="BH39" s="1221"/>
      <c r="BI39" s="1220"/>
    </row>
    <row r="40" spans="2:61" s="62" customFormat="1" ht="7.5" customHeight="1" x14ac:dyDescent="0.15">
      <c r="B40" s="1197"/>
      <c r="C40" s="844"/>
      <c r="D40" s="1184"/>
      <c r="E40" s="1185"/>
      <c r="F40" s="1185"/>
      <c r="G40" s="1185"/>
      <c r="H40" s="1185"/>
      <c r="I40" s="1185"/>
      <c r="J40" s="1185"/>
      <c r="K40" s="1185"/>
      <c r="L40" s="1186"/>
      <c r="M40" s="1141" t="s">
        <v>119</v>
      </c>
      <c r="N40" s="1142"/>
      <c r="O40" s="1142"/>
      <c r="P40" s="1142"/>
      <c r="Q40" s="1142"/>
      <c r="R40" s="1142"/>
      <c r="S40" s="1143"/>
      <c r="T40" s="817"/>
      <c r="U40" s="818"/>
      <c r="V40" s="818"/>
      <c r="W40" s="818"/>
      <c r="X40" s="818"/>
      <c r="Y40" s="818"/>
      <c r="Z40" s="818"/>
      <c r="AA40" s="818"/>
      <c r="AB40" s="819"/>
      <c r="AC40" s="96"/>
      <c r="AD40" s="842"/>
      <c r="AE40" s="844"/>
      <c r="AF40" s="1199"/>
      <c r="AG40" s="1201">
        <f>ROUNDDOWN(T40*AD38/100000,0)</f>
        <v>0</v>
      </c>
      <c r="AH40" s="1202"/>
      <c r="AI40" s="1202"/>
      <c r="AJ40" s="1202"/>
      <c r="AK40" s="1202"/>
      <c r="AL40" s="1202"/>
      <c r="AM40" s="1203"/>
      <c r="AN40" s="97"/>
      <c r="AO40" s="97"/>
      <c r="AP40" s="842">
        <v>9.5</v>
      </c>
      <c r="AQ40" s="843"/>
      <c r="AR40" s="844"/>
      <c r="AS40" s="824"/>
      <c r="AT40" s="825"/>
      <c r="AU40" s="826"/>
      <c r="AV40" s="817"/>
      <c r="AW40" s="818"/>
      <c r="AX40" s="818"/>
      <c r="AY40" s="818"/>
      <c r="AZ40" s="818"/>
      <c r="BA40" s="818"/>
      <c r="BB40" s="818"/>
      <c r="BC40" s="818"/>
      <c r="BD40" s="819"/>
      <c r="BE40" s="201"/>
      <c r="BF40" s="1223"/>
      <c r="BG40" s="1222"/>
      <c r="BH40" s="1221"/>
      <c r="BI40" s="1220"/>
    </row>
    <row r="41" spans="2:61" s="62" customFormat="1" ht="10.5" customHeight="1" x14ac:dyDescent="0.15">
      <c r="B41" s="1198"/>
      <c r="C41" s="847"/>
      <c r="D41" s="1187"/>
      <c r="E41" s="1188"/>
      <c r="F41" s="1188"/>
      <c r="G41" s="1188"/>
      <c r="H41" s="1188"/>
      <c r="I41" s="1188"/>
      <c r="J41" s="1188"/>
      <c r="K41" s="1188"/>
      <c r="L41" s="1189"/>
      <c r="M41" s="1144"/>
      <c r="N41" s="1145"/>
      <c r="O41" s="1145"/>
      <c r="P41" s="1145"/>
      <c r="Q41" s="1145"/>
      <c r="R41" s="1145"/>
      <c r="S41" s="1146"/>
      <c r="T41" s="820"/>
      <c r="U41" s="821"/>
      <c r="V41" s="821"/>
      <c r="W41" s="821"/>
      <c r="X41" s="821"/>
      <c r="Y41" s="821"/>
      <c r="Z41" s="821"/>
      <c r="AA41" s="821"/>
      <c r="AB41" s="822"/>
      <c r="AC41" s="89"/>
      <c r="AD41" s="845"/>
      <c r="AE41" s="847"/>
      <c r="AF41" s="1200"/>
      <c r="AG41" s="1204"/>
      <c r="AH41" s="1205"/>
      <c r="AI41" s="1205"/>
      <c r="AJ41" s="1205"/>
      <c r="AK41" s="1205"/>
      <c r="AL41" s="1205"/>
      <c r="AM41" s="1206"/>
      <c r="AN41" s="1057"/>
      <c r="AO41" s="1058"/>
      <c r="AP41" s="845"/>
      <c r="AQ41" s="846"/>
      <c r="AR41" s="847"/>
      <c r="AS41" s="827"/>
      <c r="AT41" s="828"/>
      <c r="AU41" s="829"/>
      <c r="AV41" s="820"/>
      <c r="AW41" s="821"/>
      <c r="AX41" s="821"/>
      <c r="AY41" s="821"/>
      <c r="AZ41" s="821"/>
      <c r="BA41" s="821"/>
      <c r="BB41" s="821"/>
      <c r="BC41" s="821"/>
      <c r="BD41" s="822"/>
      <c r="BE41" s="92"/>
      <c r="BF41" s="1223"/>
      <c r="BG41" s="1222"/>
      <c r="BH41" s="1221"/>
      <c r="BI41" s="1220"/>
    </row>
    <row r="42" spans="2:61" s="62" customFormat="1" ht="7.5" customHeight="1" x14ac:dyDescent="0.15">
      <c r="B42" s="1196">
        <v>38</v>
      </c>
      <c r="C42" s="849"/>
      <c r="D42" s="1211" t="s">
        <v>128</v>
      </c>
      <c r="E42" s="1212"/>
      <c r="F42" s="1212"/>
      <c r="G42" s="1212"/>
      <c r="H42" s="1212"/>
      <c r="I42" s="1212"/>
      <c r="J42" s="1212"/>
      <c r="K42" s="1212"/>
      <c r="L42" s="1213"/>
      <c r="M42" s="1175" t="s">
        <v>114</v>
      </c>
      <c r="N42" s="1176"/>
      <c r="O42" s="1176"/>
      <c r="P42" s="1176"/>
      <c r="Q42" s="1176"/>
      <c r="R42" s="1176"/>
      <c r="S42" s="1177"/>
      <c r="T42" s="817"/>
      <c r="U42" s="818"/>
      <c r="V42" s="818"/>
      <c r="W42" s="818"/>
      <c r="X42" s="818"/>
      <c r="Y42" s="818"/>
      <c r="Z42" s="818"/>
      <c r="AA42" s="818"/>
      <c r="AB42" s="819"/>
      <c r="AC42" s="1139"/>
      <c r="AD42" s="842">
        <v>22</v>
      </c>
      <c r="AE42" s="844"/>
      <c r="AF42" s="1199"/>
      <c r="AG42" s="1201">
        <f t="shared" ref="AG42" si="9">ROUNDDOWN(T42*AD42/100000,0)</f>
        <v>0</v>
      </c>
      <c r="AH42" s="1202"/>
      <c r="AI42" s="1202"/>
      <c r="AJ42" s="1202"/>
      <c r="AK42" s="1202"/>
      <c r="AL42" s="1202"/>
      <c r="AM42" s="1203"/>
      <c r="AN42" s="830"/>
      <c r="AO42" s="831"/>
      <c r="AP42" s="836">
        <v>15</v>
      </c>
      <c r="AQ42" s="848"/>
      <c r="AR42" s="849"/>
      <c r="AS42" s="824"/>
      <c r="AT42" s="825"/>
      <c r="AU42" s="826"/>
      <c r="AV42" s="817"/>
      <c r="AW42" s="818"/>
      <c r="AX42" s="818"/>
      <c r="AY42" s="818"/>
      <c r="AZ42" s="818"/>
      <c r="BA42" s="818"/>
      <c r="BB42" s="818"/>
      <c r="BC42" s="818"/>
      <c r="BD42" s="819"/>
      <c r="BE42" s="850"/>
      <c r="BF42" s="1223"/>
      <c r="BG42" s="1222"/>
      <c r="BH42" s="1221"/>
      <c r="BI42" s="1220"/>
    </row>
    <row r="43" spans="2:61" s="62" customFormat="1" ht="10.5" customHeight="1" x14ac:dyDescent="0.15">
      <c r="B43" s="1197"/>
      <c r="C43" s="844"/>
      <c r="D43" s="1214"/>
      <c r="E43" s="1215"/>
      <c r="F43" s="1215"/>
      <c r="G43" s="1215"/>
      <c r="H43" s="1215"/>
      <c r="I43" s="1215"/>
      <c r="J43" s="1215"/>
      <c r="K43" s="1215"/>
      <c r="L43" s="1216"/>
      <c r="M43" s="1178"/>
      <c r="N43" s="1179"/>
      <c r="O43" s="1179"/>
      <c r="P43" s="1179"/>
      <c r="Q43" s="1179"/>
      <c r="R43" s="1179"/>
      <c r="S43" s="1180"/>
      <c r="T43" s="820"/>
      <c r="U43" s="821"/>
      <c r="V43" s="821"/>
      <c r="W43" s="821"/>
      <c r="X43" s="821"/>
      <c r="Y43" s="821"/>
      <c r="Z43" s="821"/>
      <c r="AA43" s="821"/>
      <c r="AB43" s="822"/>
      <c r="AC43" s="1140"/>
      <c r="AD43" s="845"/>
      <c r="AE43" s="847"/>
      <c r="AF43" s="1200"/>
      <c r="AG43" s="1204"/>
      <c r="AH43" s="1205"/>
      <c r="AI43" s="1205"/>
      <c r="AJ43" s="1205"/>
      <c r="AK43" s="1205"/>
      <c r="AL43" s="1205"/>
      <c r="AM43" s="1206"/>
      <c r="AN43" s="832"/>
      <c r="AO43" s="833"/>
      <c r="AP43" s="842"/>
      <c r="AQ43" s="843"/>
      <c r="AR43" s="844"/>
      <c r="AS43" s="827"/>
      <c r="AT43" s="828"/>
      <c r="AU43" s="829"/>
      <c r="AV43" s="820"/>
      <c r="AW43" s="821"/>
      <c r="AX43" s="821"/>
      <c r="AY43" s="821"/>
      <c r="AZ43" s="821"/>
      <c r="BA43" s="821"/>
      <c r="BB43" s="821"/>
      <c r="BC43" s="821"/>
      <c r="BD43" s="822"/>
      <c r="BE43" s="851"/>
      <c r="BF43" s="1223"/>
      <c r="BG43" s="1222"/>
      <c r="BH43" s="1221"/>
      <c r="BI43" s="1220"/>
    </row>
    <row r="44" spans="2:61" s="62" customFormat="1" ht="7.5" customHeight="1" x14ac:dyDescent="0.15">
      <c r="B44" s="1197"/>
      <c r="C44" s="844"/>
      <c r="D44" s="1214"/>
      <c r="E44" s="1215"/>
      <c r="F44" s="1215"/>
      <c r="G44" s="1215"/>
      <c r="H44" s="1215"/>
      <c r="I44" s="1215"/>
      <c r="J44" s="1215"/>
      <c r="K44" s="1215"/>
      <c r="L44" s="1216"/>
      <c r="M44" s="1141" t="s">
        <v>118</v>
      </c>
      <c r="N44" s="1142"/>
      <c r="O44" s="1142"/>
      <c r="P44" s="1142"/>
      <c r="Q44" s="1142"/>
      <c r="R44" s="1142"/>
      <c r="S44" s="1143"/>
      <c r="T44" s="817"/>
      <c r="U44" s="818"/>
      <c r="V44" s="818"/>
      <c r="W44" s="818"/>
      <c r="X44" s="818"/>
      <c r="Y44" s="818"/>
      <c r="Z44" s="818"/>
      <c r="AA44" s="818"/>
      <c r="AB44" s="819"/>
      <c r="AC44" s="93"/>
      <c r="AD44" s="842">
        <v>23</v>
      </c>
      <c r="AE44" s="844"/>
      <c r="AF44" s="1199"/>
      <c r="AG44" s="1201">
        <f t="shared" ref="AG44" si="10">ROUNDDOWN(T44*AD44/100000,0)</f>
        <v>0</v>
      </c>
      <c r="AH44" s="1202"/>
      <c r="AI44" s="1202"/>
      <c r="AJ44" s="1202"/>
      <c r="AK44" s="1202"/>
      <c r="AL44" s="1202"/>
      <c r="AM44" s="1203"/>
      <c r="AN44" s="94"/>
      <c r="AO44" s="93"/>
      <c r="AP44" s="842"/>
      <c r="AQ44" s="843"/>
      <c r="AR44" s="844"/>
      <c r="AS44" s="824"/>
      <c r="AT44" s="825"/>
      <c r="AU44" s="826"/>
      <c r="AV44" s="817"/>
      <c r="AW44" s="818"/>
      <c r="AX44" s="818"/>
      <c r="AY44" s="818"/>
      <c r="AZ44" s="818"/>
      <c r="BA44" s="818"/>
      <c r="BB44" s="818"/>
      <c r="BC44" s="818"/>
      <c r="BD44" s="819"/>
      <c r="BE44" s="834"/>
      <c r="BF44" s="1223"/>
      <c r="BG44" s="1222"/>
      <c r="BH44" s="1221"/>
      <c r="BI44" s="1220"/>
    </row>
    <row r="45" spans="2:61" s="62" customFormat="1" ht="10.5" customHeight="1" x14ac:dyDescent="0.15">
      <c r="B45" s="1197"/>
      <c r="C45" s="844"/>
      <c r="D45" s="1214"/>
      <c r="E45" s="1215"/>
      <c r="F45" s="1215"/>
      <c r="G45" s="1215"/>
      <c r="H45" s="1215"/>
      <c r="I45" s="1215"/>
      <c r="J45" s="1215"/>
      <c r="K45" s="1215"/>
      <c r="L45" s="1216"/>
      <c r="M45" s="1144"/>
      <c r="N45" s="1145"/>
      <c r="O45" s="1145"/>
      <c r="P45" s="1145"/>
      <c r="Q45" s="1145"/>
      <c r="R45" s="1145"/>
      <c r="S45" s="1146"/>
      <c r="T45" s="820"/>
      <c r="U45" s="821"/>
      <c r="V45" s="821"/>
      <c r="W45" s="821"/>
      <c r="X45" s="821"/>
      <c r="Y45" s="821"/>
      <c r="Z45" s="821"/>
      <c r="AA45" s="821"/>
      <c r="AB45" s="822"/>
      <c r="AC45" s="95"/>
      <c r="AD45" s="842"/>
      <c r="AE45" s="844"/>
      <c r="AF45" s="1200"/>
      <c r="AG45" s="1204"/>
      <c r="AH45" s="1205"/>
      <c r="AI45" s="1205"/>
      <c r="AJ45" s="1205"/>
      <c r="AK45" s="1205"/>
      <c r="AL45" s="1205"/>
      <c r="AM45" s="1206"/>
      <c r="AN45" s="823"/>
      <c r="AO45" s="823"/>
      <c r="AP45" s="842"/>
      <c r="AQ45" s="843"/>
      <c r="AR45" s="844"/>
      <c r="AS45" s="827"/>
      <c r="AT45" s="828"/>
      <c r="AU45" s="829"/>
      <c r="AV45" s="820"/>
      <c r="AW45" s="821"/>
      <c r="AX45" s="821"/>
      <c r="AY45" s="821"/>
      <c r="AZ45" s="821"/>
      <c r="BA45" s="821"/>
      <c r="BB45" s="821"/>
      <c r="BC45" s="821"/>
      <c r="BD45" s="822"/>
      <c r="BE45" s="835"/>
      <c r="BF45" s="1223"/>
      <c r="BG45" s="1222"/>
      <c r="BH45" s="1221"/>
      <c r="BI45" s="1220"/>
    </row>
    <row r="46" spans="2:61" s="62" customFormat="1" ht="7.5" customHeight="1" x14ac:dyDescent="0.15">
      <c r="B46" s="1197"/>
      <c r="C46" s="844"/>
      <c r="D46" s="1214"/>
      <c r="E46" s="1215"/>
      <c r="F46" s="1215"/>
      <c r="G46" s="1215"/>
      <c r="H46" s="1215"/>
      <c r="I46" s="1215"/>
      <c r="J46" s="1215"/>
      <c r="K46" s="1215"/>
      <c r="L46" s="1216"/>
      <c r="M46" s="1141" t="s">
        <v>119</v>
      </c>
      <c r="N46" s="1142"/>
      <c r="O46" s="1142"/>
      <c r="P46" s="1142"/>
      <c r="Q46" s="1142"/>
      <c r="R46" s="1142"/>
      <c r="S46" s="1143"/>
      <c r="T46" s="817"/>
      <c r="U46" s="818"/>
      <c r="V46" s="818"/>
      <c r="W46" s="818"/>
      <c r="X46" s="818"/>
      <c r="Y46" s="818"/>
      <c r="Z46" s="818"/>
      <c r="AA46" s="818"/>
      <c r="AB46" s="819"/>
      <c r="AC46" s="96"/>
      <c r="AD46" s="842"/>
      <c r="AE46" s="844"/>
      <c r="AF46" s="1199"/>
      <c r="AG46" s="1201">
        <f>ROUNDDOWN(T46*AD44/100000,0)</f>
        <v>0</v>
      </c>
      <c r="AH46" s="1202"/>
      <c r="AI46" s="1202"/>
      <c r="AJ46" s="1202"/>
      <c r="AK46" s="1202"/>
      <c r="AL46" s="1202"/>
      <c r="AM46" s="1203"/>
      <c r="AN46" s="97"/>
      <c r="AO46" s="97"/>
      <c r="AP46" s="836">
        <v>12</v>
      </c>
      <c r="AQ46" s="837"/>
      <c r="AR46" s="838"/>
      <c r="AS46" s="824"/>
      <c r="AT46" s="825"/>
      <c r="AU46" s="826"/>
      <c r="AV46" s="817"/>
      <c r="AW46" s="818"/>
      <c r="AX46" s="818"/>
      <c r="AY46" s="818"/>
      <c r="AZ46" s="818"/>
      <c r="BA46" s="818"/>
      <c r="BB46" s="818"/>
      <c r="BC46" s="818"/>
      <c r="BD46" s="819"/>
      <c r="BE46" s="201"/>
      <c r="BF46" s="1223"/>
      <c r="BG46" s="1222"/>
      <c r="BH46" s="1221"/>
      <c r="BI46" s="1220"/>
    </row>
    <row r="47" spans="2:61" s="62" customFormat="1" ht="10.5" customHeight="1" x14ac:dyDescent="0.15">
      <c r="B47" s="1198"/>
      <c r="C47" s="847"/>
      <c r="D47" s="1214"/>
      <c r="E47" s="1215"/>
      <c r="F47" s="1215"/>
      <c r="G47" s="1215"/>
      <c r="H47" s="1215"/>
      <c r="I47" s="1215"/>
      <c r="J47" s="1215"/>
      <c r="K47" s="1215"/>
      <c r="L47" s="1216"/>
      <c r="M47" s="1144"/>
      <c r="N47" s="1145"/>
      <c r="O47" s="1145"/>
      <c r="P47" s="1145"/>
      <c r="Q47" s="1145"/>
      <c r="R47" s="1145"/>
      <c r="S47" s="1146"/>
      <c r="T47" s="820"/>
      <c r="U47" s="821"/>
      <c r="V47" s="821"/>
      <c r="W47" s="821"/>
      <c r="X47" s="821"/>
      <c r="Y47" s="821"/>
      <c r="Z47" s="821"/>
      <c r="AA47" s="821"/>
      <c r="AB47" s="822"/>
      <c r="AC47" s="89"/>
      <c r="AD47" s="845"/>
      <c r="AE47" s="847"/>
      <c r="AF47" s="1200"/>
      <c r="AG47" s="1204"/>
      <c r="AH47" s="1205"/>
      <c r="AI47" s="1205"/>
      <c r="AJ47" s="1205"/>
      <c r="AK47" s="1205"/>
      <c r="AL47" s="1205"/>
      <c r="AM47" s="1206"/>
      <c r="AN47" s="1057"/>
      <c r="AO47" s="1058"/>
      <c r="AP47" s="839"/>
      <c r="AQ47" s="840"/>
      <c r="AR47" s="841"/>
      <c r="AS47" s="827"/>
      <c r="AT47" s="828"/>
      <c r="AU47" s="829"/>
      <c r="AV47" s="820"/>
      <c r="AW47" s="821"/>
      <c r="AX47" s="821"/>
      <c r="AY47" s="821"/>
      <c r="AZ47" s="821"/>
      <c r="BA47" s="821"/>
      <c r="BB47" s="821"/>
      <c r="BC47" s="821"/>
      <c r="BD47" s="822"/>
      <c r="BE47" s="92"/>
      <c r="BF47" s="1223"/>
      <c r="BG47" s="1222"/>
      <c r="BH47" s="1221"/>
      <c r="BI47" s="1220"/>
    </row>
    <row r="48" spans="2:61" s="62" customFormat="1" ht="7.5" customHeight="1" x14ac:dyDescent="0.15">
      <c r="B48" s="1196">
        <v>36</v>
      </c>
      <c r="C48" s="849"/>
      <c r="D48" s="1169" t="s">
        <v>129</v>
      </c>
      <c r="E48" s="1170"/>
      <c r="F48" s="1170"/>
      <c r="G48" s="1157" t="s">
        <v>130</v>
      </c>
      <c r="H48" s="1158"/>
      <c r="I48" s="1158"/>
      <c r="J48" s="1158"/>
      <c r="K48" s="1158"/>
      <c r="L48" s="1159"/>
      <c r="M48" s="1175" t="s">
        <v>114</v>
      </c>
      <c r="N48" s="1176"/>
      <c r="O48" s="1176"/>
      <c r="P48" s="1176"/>
      <c r="Q48" s="1176"/>
      <c r="R48" s="1176"/>
      <c r="S48" s="1177"/>
      <c r="T48" s="817"/>
      <c r="U48" s="818"/>
      <c r="V48" s="818"/>
      <c r="W48" s="818"/>
      <c r="X48" s="818"/>
      <c r="Y48" s="818"/>
      <c r="Z48" s="818"/>
      <c r="AA48" s="818"/>
      <c r="AB48" s="819"/>
      <c r="AC48" s="1139"/>
      <c r="AD48" s="842">
        <v>38</v>
      </c>
      <c r="AE48" s="844"/>
      <c r="AF48" s="1199"/>
      <c r="AG48" s="1201">
        <f t="shared" ref="AG48" si="11">ROUNDDOWN(T48*AD48/100000,0)</f>
        <v>0</v>
      </c>
      <c r="AH48" s="1202"/>
      <c r="AI48" s="1202"/>
      <c r="AJ48" s="1202"/>
      <c r="AK48" s="1202"/>
      <c r="AL48" s="1202"/>
      <c r="AM48" s="1203"/>
      <c r="AN48" s="830"/>
      <c r="AO48" s="831"/>
      <c r="AP48" s="836">
        <v>7.5</v>
      </c>
      <c r="AQ48" s="837"/>
      <c r="AR48" s="838"/>
      <c r="AS48" s="824"/>
      <c r="AT48" s="825"/>
      <c r="AU48" s="826"/>
      <c r="AV48" s="817"/>
      <c r="AW48" s="818"/>
      <c r="AX48" s="818"/>
      <c r="AY48" s="818"/>
      <c r="AZ48" s="818"/>
      <c r="BA48" s="818"/>
      <c r="BB48" s="818"/>
      <c r="BC48" s="818"/>
      <c r="BD48" s="819"/>
      <c r="BE48" s="850"/>
      <c r="BF48" s="1223"/>
      <c r="BG48" s="1222"/>
      <c r="BH48" s="1221"/>
      <c r="BI48" s="1220"/>
    </row>
    <row r="49" spans="2:61" s="62" customFormat="1" ht="10.5" customHeight="1" x14ac:dyDescent="0.15">
      <c r="B49" s="1197"/>
      <c r="C49" s="844"/>
      <c r="D49" s="1171"/>
      <c r="E49" s="1172"/>
      <c r="F49" s="1172"/>
      <c r="G49" s="1160"/>
      <c r="H49" s="1161"/>
      <c r="I49" s="1161"/>
      <c r="J49" s="1161"/>
      <c r="K49" s="1161"/>
      <c r="L49" s="1162"/>
      <c r="M49" s="1178"/>
      <c r="N49" s="1179"/>
      <c r="O49" s="1179"/>
      <c r="P49" s="1179"/>
      <c r="Q49" s="1179"/>
      <c r="R49" s="1179"/>
      <c r="S49" s="1180"/>
      <c r="T49" s="820"/>
      <c r="U49" s="821"/>
      <c r="V49" s="821"/>
      <c r="W49" s="821"/>
      <c r="X49" s="821"/>
      <c r="Y49" s="821"/>
      <c r="Z49" s="821"/>
      <c r="AA49" s="821"/>
      <c r="AB49" s="822"/>
      <c r="AC49" s="1140"/>
      <c r="AD49" s="845"/>
      <c r="AE49" s="847"/>
      <c r="AF49" s="1200"/>
      <c r="AG49" s="1204"/>
      <c r="AH49" s="1205"/>
      <c r="AI49" s="1205"/>
      <c r="AJ49" s="1205"/>
      <c r="AK49" s="1205"/>
      <c r="AL49" s="1205"/>
      <c r="AM49" s="1206"/>
      <c r="AN49" s="832"/>
      <c r="AO49" s="833"/>
      <c r="AP49" s="839"/>
      <c r="AQ49" s="840"/>
      <c r="AR49" s="841"/>
      <c r="AS49" s="827"/>
      <c r="AT49" s="828"/>
      <c r="AU49" s="829"/>
      <c r="AV49" s="820"/>
      <c r="AW49" s="821"/>
      <c r="AX49" s="821"/>
      <c r="AY49" s="821"/>
      <c r="AZ49" s="821"/>
      <c r="BA49" s="821"/>
      <c r="BB49" s="821"/>
      <c r="BC49" s="821"/>
      <c r="BD49" s="822"/>
      <c r="BE49" s="851"/>
      <c r="BF49" s="1223"/>
      <c r="BG49" s="1222"/>
      <c r="BH49" s="1221"/>
      <c r="BI49" s="1220"/>
    </row>
    <row r="50" spans="2:61" s="62" customFormat="1" ht="7.5" customHeight="1" x14ac:dyDescent="0.15">
      <c r="B50" s="1197"/>
      <c r="C50" s="844"/>
      <c r="D50" s="1171"/>
      <c r="E50" s="1172"/>
      <c r="F50" s="1172"/>
      <c r="G50" s="1160"/>
      <c r="H50" s="1161"/>
      <c r="I50" s="1161"/>
      <c r="J50" s="1161"/>
      <c r="K50" s="1161"/>
      <c r="L50" s="1162"/>
      <c r="M50" s="1141" t="s">
        <v>118</v>
      </c>
      <c r="N50" s="1142"/>
      <c r="O50" s="1142"/>
      <c r="P50" s="1142"/>
      <c r="Q50" s="1142"/>
      <c r="R50" s="1142"/>
      <c r="S50" s="1143"/>
      <c r="T50" s="817"/>
      <c r="U50" s="818"/>
      <c r="V50" s="818"/>
      <c r="W50" s="818"/>
      <c r="X50" s="818"/>
      <c r="Y50" s="818"/>
      <c r="Z50" s="818"/>
      <c r="AA50" s="818"/>
      <c r="AB50" s="819"/>
      <c r="AC50" s="93"/>
      <c r="AD50" s="842">
        <v>40</v>
      </c>
      <c r="AE50" s="844"/>
      <c r="AF50" s="1199"/>
      <c r="AG50" s="1201">
        <f t="shared" ref="AG50" si="12">ROUNDDOWN(T50*AD50/100000,0)</f>
        <v>0</v>
      </c>
      <c r="AH50" s="1202"/>
      <c r="AI50" s="1202"/>
      <c r="AJ50" s="1202"/>
      <c r="AK50" s="1202"/>
      <c r="AL50" s="1202"/>
      <c r="AM50" s="1203"/>
      <c r="AN50" s="94"/>
      <c r="AO50" s="93"/>
      <c r="AP50" s="836">
        <v>6.5</v>
      </c>
      <c r="AQ50" s="848"/>
      <c r="AR50" s="849"/>
      <c r="AS50" s="824"/>
      <c r="AT50" s="825"/>
      <c r="AU50" s="826"/>
      <c r="AV50" s="817"/>
      <c r="AW50" s="818"/>
      <c r="AX50" s="818"/>
      <c r="AY50" s="818"/>
      <c r="AZ50" s="818"/>
      <c r="BA50" s="818"/>
      <c r="BB50" s="818"/>
      <c r="BC50" s="818"/>
      <c r="BD50" s="819"/>
      <c r="BE50" s="834"/>
      <c r="BF50" s="1223"/>
      <c r="BG50" s="1222"/>
      <c r="BH50" s="1221"/>
      <c r="BI50" s="1220"/>
    </row>
    <row r="51" spans="2:61" s="62" customFormat="1" ht="10.5" customHeight="1" x14ac:dyDescent="0.15">
      <c r="B51" s="1197"/>
      <c r="C51" s="844"/>
      <c r="D51" s="1171"/>
      <c r="E51" s="1172"/>
      <c r="F51" s="1172"/>
      <c r="G51" s="1160"/>
      <c r="H51" s="1161"/>
      <c r="I51" s="1161"/>
      <c r="J51" s="1161"/>
      <c r="K51" s="1161"/>
      <c r="L51" s="1162"/>
      <c r="M51" s="1144"/>
      <c r="N51" s="1145"/>
      <c r="O51" s="1145"/>
      <c r="P51" s="1145"/>
      <c r="Q51" s="1145"/>
      <c r="R51" s="1145"/>
      <c r="S51" s="1146"/>
      <c r="T51" s="820"/>
      <c r="U51" s="821"/>
      <c r="V51" s="821"/>
      <c r="W51" s="821"/>
      <c r="X51" s="821"/>
      <c r="Y51" s="821"/>
      <c r="Z51" s="821"/>
      <c r="AA51" s="821"/>
      <c r="AB51" s="822"/>
      <c r="AC51" s="95"/>
      <c r="AD51" s="845"/>
      <c r="AE51" s="847"/>
      <c r="AF51" s="1200"/>
      <c r="AG51" s="1204"/>
      <c r="AH51" s="1205"/>
      <c r="AI51" s="1205"/>
      <c r="AJ51" s="1205"/>
      <c r="AK51" s="1205"/>
      <c r="AL51" s="1205"/>
      <c r="AM51" s="1206"/>
      <c r="AN51" s="823"/>
      <c r="AO51" s="823"/>
      <c r="AP51" s="842"/>
      <c r="AQ51" s="843"/>
      <c r="AR51" s="844"/>
      <c r="AS51" s="827"/>
      <c r="AT51" s="828"/>
      <c r="AU51" s="829"/>
      <c r="AV51" s="820"/>
      <c r="AW51" s="821"/>
      <c r="AX51" s="821"/>
      <c r="AY51" s="821"/>
      <c r="AZ51" s="821"/>
      <c r="BA51" s="821"/>
      <c r="BB51" s="821"/>
      <c r="BC51" s="821"/>
      <c r="BD51" s="822"/>
      <c r="BE51" s="835"/>
      <c r="BF51" s="1223"/>
      <c r="BG51" s="1222"/>
      <c r="BH51" s="1221"/>
      <c r="BI51" s="1220"/>
    </row>
    <row r="52" spans="2:61" s="62" customFormat="1" ht="7.5" customHeight="1" x14ac:dyDescent="0.15">
      <c r="B52" s="1197"/>
      <c r="C52" s="844"/>
      <c r="D52" s="1171"/>
      <c r="E52" s="1172"/>
      <c r="F52" s="1172"/>
      <c r="G52" s="1160"/>
      <c r="H52" s="1161"/>
      <c r="I52" s="1161"/>
      <c r="J52" s="1161"/>
      <c r="K52" s="1161"/>
      <c r="L52" s="1162"/>
      <c r="M52" s="1141" t="s">
        <v>119</v>
      </c>
      <c r="N52" s="1142"/>
      <c r="O52" s="1142"/>
      <c r="P52" s="1142"/>
      <c r="Q52" s="1142"/>
      <c r="R52" s="1142"/>
      <c r="S52" s="1143"/>
      <c r="T52" s="817"/>
      <c r="U52" s="818"/>
      <c r="V52" s="818"/>
      <c r="W52" s="818"/>
      <c r="X52" s="818"/>
      <c r="Y52" s="818"/>
      <c r="Z52" s="818"/>
      <c r="AA52" s="818"/>
      <c r="AB52" s="819"/>
      <c r="AC52" s="96"/>
      <c r="AD52" s="842">
        <v>38</v>
      </c>
      <c r="AE52" s="844"/>
      <c r="AF52" s="1199"/>
      <c r="AG52" s="1201">
        <f t="shared" ref="AG52" si="13">ROUNDDOWN(T52*AD52/100000,0)</f>
        <v>0</v>
      </c>
      <c r="AH52" s="1202"/>
      <c r="AI52" s="1202"/>
      <c r="AJ52" s="1202"/>
      <c r="AK52" s="1202"/>
      <c r="AL52" s="1202"/>
      <c r="AM52" s="1203"/>
      <c r="AN52" s="97"/>
      <c r="AO52" s="97"/>
      <c r="AP52" s="842"/>
      <c r="AQ52" s="843"/>
      <c r="AR52" s="844"/>
      <c r="AS52" s="824"/>
      <c r="AT52" s="825"/>
      <c r="AU52" s="826"/>
      <c r="AV52" s="817"/>
      <c r="AW52" s="818"/>
      <c r="AX52" s="818"/>
      <c r="AY52" s="818"/>
      <c r="AZ52" s="818"/>
      <c r="BA52" s="818"/>
      <c r="BB52" s="818"/>
      <c r="BC52" s="818"/>
      <c r="BD52" s="819"/>
      <c r="BE52" s="201"/>
      <c r="BF52" s="1223"/>
      <c r="BG52" s="1222"/>
      <c r="BH52" s="1221"/>
      <c r="BI52" s="1220"/>
    </row>
    <row r="53" spans="2:61" s="62" customFormat="1" ht="10.5" customHeight="1" x14ac:dyDescent="0.15">
      <c r="B53" s="1197"/>
      <c r="C53" s="844"/>
      <c r="D53" s="1171"/>
      <c r="E53" s="1172"/>
      <c r="F53" s="1172"/>
      <c r="G53" s="1163"/>
      <c r="H53" s="1164"/>
      <c r="I53" s="1164"/>
      <c r="J53" s="1164"/>
      <c r="K53" s="1164"/>
      <c r="L53" s="1165"/>
      <c r="M53" s="1144"/>
      <c r="N53" s="1145"/>
      <c r="O53" s="1145"/>
      <c r="P53" s="1145"/>
      <c r="Q53" s="1145"/>
      <c r="R53" s="1145"/>
      <c r="S53" s="1146"/>
      <c r="T53" s="820"/>
      <c r="U53" s="821"/>
      <c r="V53" s="821"/>
      <c r="W53" s="821"/>
      <c r="X53" s="821"/>
      <c r="Y53" s="821"/>
      <c r="Z53" s="821"/>
      <c r="AA53" s="821"/>
      <c r="AB53" s="822"/>
      <c r="AC53" s="89"/>
      <c r="AD53" s="845"/>
      <c r="AE53" s="847"/>
      <c r="AF53" s="1200"/>
      <c r="AG53" s="1204"/>
      <c r="AH53" s="1205"/>
      <c r="AI53" s="1205"/>
      <c r="AJ53" s="1205"/>
      <c r="AK53" s="1205"/>
      <c r="AL53" s="1205"/>
      <c r="AM53" s="1206"/>
      <c r="AN53" s="1057"/>
      <c r="AO53" s="1058"/>
      <c r="AP53" s="845"/>
      <c r="AQ53" s="846"/>
      <c r="AR53" s="847"/>
      <c r="AS53" s="827"/>
      <c r="AT53" s="828"/>
      <c r="AU53" s="829"/>
      <c r="AV53" s="820"/>
      <c r="AW53" s="821"/>
      <c r="AX53" s="821"/>
      <c r="AY53" s="821"/>
      <c r="AZ53" s="821"/>
      <c r="BA53" s="821"/>
      <c r="BB53" s="821"/>
      <c r="BC53" s="821"/>
      <c r="BD53" s="822"/>
      <c r="BE53" s="92"/>
      <c r="BF53" s="1223"/>
      <c r="BG53" s="1222"/>
      <c r="BH53" s="1221"/>
      <c r="BI53" s="1220"/>
    </row>
    <row r="54" spans="2:61" s="62" customFormat="1" ht="7.5" customHeight="1" x14ac:dyDescent="0.15">
      <c r="B54" s="1197"/>
      <c r="C54" s="844"/>
      <c r="D54" s="1171"/>
      <c r="E54" s="1172"/>
      <c r="F54" s="1172"/>
      <c r="G54" s="1166" t="s">
        <v>131</v>
      </c>
      <c r="H54" s="1167"/>
      <c r="I54" s="1167"/>
      <c r="J54" s="1167"/>
      <c r="K54" s="1167"/>
      <c r="L54" s="1168"/>
      <c r="M54" s="1175" t="s">
        <v>114</v>
      </c>
      <c r="N54" s="1176"/>
      <c r="O54" s="1176"/>
      <c r="P54" s="1176"/>
      <c r="Q54" s="1176"/>
      <c r="R54" s="1176"/>
      <c r="S54" s="1177"/>
      <c r="T54" s="817"/>
      <c r="U54" s="818"/>
      <c r="V54" s="818"/>
      <c r="W54" s="818"/>
      <c r="X54" s="818"/>
      <c r="Y54" s="818"/>
      <c r="Z54" s="818"/>
      <c r="AA54" s="818"/>
      <c r="AB54" s="819"/>
      <c r="AC54" s="1139"/>
      <c r="AD54" s="836">
        <v>21</v>
      </c>
      <c r="AE54" s="838"/>
      <c r="AF54" s="1199"/>
      <c r="AG54" s="1201">
        <f t="shared" ref="AG54" si="14">ROUNDDOWN(T54*AD54/100000,0)</f>
        <v>0</v>
      </c>
      <c r="AH54" s="1202"/>
      <c r="AI54" s="1202"/>
      <c r="AJ54" s="1202"/>
      <c r="AK54" s="1202"/>
      <c r="AL54" s="1202"/>
      <c r="AM54" s="1203"/>
      <c r="AN54" s="830"/>
      <c r="AO54" s="831"/>
      <c r="AP54" s="836">
        <v>7.5</v>
      </c>
      <c r="AQ54" s="837"/>
      <c r="AR54" s="838"/>
      <c r="AS54" s="824"/>
      <c r="AT54" s="825"/>
      <c r="AU54" s="826"/>
      <c r="AV54" s="817"/>
      <c r="AW54" s="818"/>
      <c r="AX54" s="818"/>
      <c r="AY54" s="818"/>
      <c r="AZ54" s="818"/>
      <c r="BA54" s="818"/>
      <c r="BB54" s="818"/>
      <c r="BC54" s="818"/>
      <c r="BD54" s="819"/>
      <c r="BE54" s="850"/>
      <c r="BF54" s="1223"/>
      <c r="BG54" s="1222"/>
      <c r="BH54" s="1221"/>
      <c r="BI54" s="1220"/>
    </row>
    <row r="55" spans="2:61" s="62" customFormat="1" ht="10.5" customHeight="1" x14ac:dyDescent="0.15">
      <c r="B55" s="1197"/>
      <c r="C55" s="844"/>
      <c r="D55" s="1171"/>
      <c r="E55" s="1172"/>
      <c r="F55" s="1172"/>
      <c r="G55" s="1166"/>
      <c r="H55" s="1167"/>
      <c r="I55" s="1167"/>
      <c r="J55" s="1167"/>
      <c r="K55" s="1167"/>
      <c r="L55" s="1168"/>
      <c r="M55" s="1178"/>
      <c r="N55" s="1179"/>
      <c r="O55" s="1179"/>
      <c r="P55" s="1179"/>
      <c r="Q55" s="1179"/>
      <c r="R55" s="1179"/>
      <c r="S55" s="1180"/>
      <c r="T55" s="820"/>
      <c r="U55" s="821"/>
      <c r="V55" s="821"/>
      <c r="W55" s="821"/>
      <c r="X55" s="821"/>
      <c r="Y55" s="821"/>
      <c r="Z55" s="821"/>
      <c r="AA55" s="821"/>
      <c r="AB55" s="822"/>
      <c r="AC55" s="1140"/>
      <c r="AD55" s="839"/>
      <c r="AE55" s="841"/>
      <c r="AF55" s="1200"/>
      <c r="AG55" s="1204"/>
      <c r="AH55" s="1205"/>
      <c r="AI55" s="1205"/>
      <c r="AJ55" s="1205"/>
      <c r="AK55" s="1205"/>
      <c r="AL55" s="1205"/>
      <c r="AM55" s="1206"/>
      <c r="AN55" s="832"/>
      <c r="AO55" s="833"/>
      <c r="AP55" s="839"/>
      <c r="AQ55" s="840"/>
      <c r="AR55" s="841"/>
      <c r="AS55" s="827"/>
      <c r="AT55" s="828"/>
      <c r="AU55" s="829"/>
      <c r="AV55" s="820"/>
      <c r="AW55" s="821"/>
      <c r="AX55" s="821"/>
      <c r="AY55" s="821"/>
      <c r="AZ55" s="821"/>
      <c r="BA55" s="821"/>
      <c r="BB55" s="821"/>
      <c r="BC55" s="821"/>
      <c r="BD55" s="822"/>
      <c r="BE55" s="851"/>
      <c r="BF55" s="1223"/>
      <c r="BG55" s="1222"/>
      <c r="BH55" s="1221"/>
      <c r="BI55" s="1220"/>
    </row>
    <row r="56" spans="2:61" s="62" customFormat="1" ht="7.5" customHeight="1" x14ac:dyDescent="0.15">
      <c r="B56" s="1197"/>
      <c r="C56" s="844"/>
      <c r="D56" s="1171"/>
      <c r="E56" s="1172"/>
      <c r="F56" s="1172"/>
      <c r="G56" s="1166"/>
      <c r="H56" s="1167"/>
      <c r="I56" s="1167"/>
      <c r="J56" s="1167"/>
      <c r="K56" s="1167"/>
      <c r="L56" s="1168"/>
      <c r="M56" s="1141" t="s">
        <v>118</v>
      </c>
      <c r="N56" s="1142"/>
      <c r="O56" s="1142"/>
      <c r="P56" s="1142"/>
      <c r="Q56" s="1142"/>
      <c r="R56" s="1142"/>
      <c r="S56" s="1143"/>
      <c r="T56" s="817"/>
      <c r="U56" s="818"/>
      <c r="V56" s="818"/>
      <c r="W56" s="818"/>
      <c r="X56" s="818"/>
      <c r="Y56" s="818"/>
      <c r="Z56" s="818"/>
      <c r="AA56" s="818"/>
      <c r="AB56" s="819"/>
      <c r="AC56" s="93"/>
      <c r="AD56" s="836">
        <v>22</v>
      </c>
      <c r="AE56" s="838"/>
      <c r="AF56" s="1199"/>
      <c r="AG56" s="1201">
        <f t="shared" ref="AG56" si="15">ROUNDDOWN(T56*AD56/100000,0)</f>
        <v>0</v>
      </c>
      <c r="AH56" s="1202"/>
      <c r="AI56" s="1202"/>
      <c r="AJ56" s="1202"/>
      <c r="AK56" s="1202"/>
      <c r="AL56" s="1202"/>
      <c r="AM56" s="1203"/>
      <c r="AN56" s="94"/>
      <c r="AO56" s="93"/>
      <c r="AP56" s="836">
        <v>6.5</v>
      </c>
      <c r="AQ56" s="848"/>
      <c r="AR56" s="849"/>
      <c r="AS56" s="824"/>
      <c r="AT56" s="825"/>
      <c r="AU56" s="826"/>
      <c r="AV56" s="817"/>
      <c r="AW56" s="818"/>
      <c r="AX56" s="818"/>
      <c r="AY56" s="818"/>
      <c r="AZ56" s="818"/>
      <c r="BA56" s="818"/>
      <c r="BB56" s="818"/>
      <c r="BC56" s="818"/>
      <c r="BD56" s="819"/>
      <c r="BE56" s="834"/>
      <c r="BF56" s="1223"/>
      <c r="BG56" s="1222"/>
      <c r="BH56" s="1221"/>
      <c r="BI56" s="1220"/>
    </row>
    <row r="57" spans="2:61" s="62" customFormat="1" ht="10.5" customHeight="1" x14ac:dyDescent="0.15">
      <c r="B57" s="1197"/>
      <c r="C57" s="844"/>
      <c r="D57" s="1171"/>
      <c r="E57" s="1172"/>
      <c r="F57" s="1172"/>
      <c r="G57" s="1166"/>
      <c r="H57" s="1167"/>
      <c r="I57" s="1167"/>
      <c r="J57" s="1167"/>
      <c r="K57" s="1167"/>
      <c r="L57" s="1168"/>
      <c r="M57" s="1144"/>
      <c r="N57" s="1145"/>
      <c r="O57" s="1145"/>
      <c r="P57" s="1145"/>
      <c r="Q57" s="1145"/>
      <c r="R57" s="1145"/>
      <c r="S57" s="1146"/>
      <c r="T57" s="820"/>
      <c r="U57" s="821"/>
      <c r="V57" s="821"/>
      <c r="W57" s="821"/>
      <c r="X57" s="821"/>
      <c r="Y57" s="821"/>
      <c r="Z57" s="821"/>
      <c r="AA57" s="821"/>
      <c r="AB57" s="822"/>
      <c r="AC57" s="95"/>
      <c r="AD57" s="839"/>
      <c r="AE57" s="841"/>
      <c r="AF57" s="1200"/>
      <c r="AG57" s="1204"/>
      <c r="AH57" s="1205"/>
      <c r="AI57" s="1205"/>
      <c r="AJ57" s="1205"/>
      <c r="AK57" s="1205"/>
      <c r="AL57" s="1205"/>
      <c r="AM57" s="1206"/>
      <c r="AN57" s="823"/>
      <c r="AO57" s="823"/>
      <c r="AP57" s="842"/>
      <c r="AQ57" s="843"/>
      <c r="AR57" s="844"/>
      <c r="AS57" s="827"/>
      <c r="AT57" s="828"/>
      <c r="AU57" s="829"/>
      <c r="AV57" s="820"/>
      <c r="AW57" s="821"/>
      <c r="AX57" s="821"/>
      <c r="AY57" s="821"/>
      <c r="AZ57" s="821"/>
      <c r="BA57" s="821"/>
      <c r="BB57" s="821"/>
      <c r="BC57" s="821"/>
      <c r="BD57" s="822"/>
      <c r="BE57" s="835"/>
      <c r="BF57" s="1223"/>
      <c r="BG57" s="1222"/>
      <c r="BH57" s="1221"/>
      <c r="BI57" s="1220"/>
    </row>
    <row r="58" spans="2:61" s="62" customFormat="1" ht="7.5" customHeight="1" x14ac:dyDescent="0.15">
      <c r="B58" s="1197"/>
      <c r="C58" s="844"/>
      <c r="D58" s="1171"/>
      <c r="E58" s="1172"/>
      <c r="F58" s="1172"/>
      <c r="G58" s="1166"/>
      <c r="H58" s="1167"/>
      <c r="I58" s="1167"/>
      <c r="J58" s="1167"/>
      <c r="K58" s="1167"/>
      <c r="L58" s="1168"/>
      <c r="M58" s="1141" t="s">
        <v>119</v>
      </c>
      <c r="N58" s="1142"/>
      <c r="O58" s="1142"/>
      <c r="P58" s="1142"/>
      <c r="Q58" s="1142"/>
      <c r="R58" s="1142"/>
      <c r="S58" s="1143"/>
      <c r="T58" s="817"/>
      <c r="U58" s="818"/>
      <c r="V58" s="818"/>
      <c r="W58" s="818"/>
      <c r="X58" s="818"/>
      <c r="Y58" s="818"/>
      <c r="Z58" s="818"/>
      <c r="AA58" s="818"/>
      <c r="AB58" s="819"/>
      <c r="AC58" s="96"/>
      <c r="AD58" s="842">
        <v>21</v>
      </c>
      <c r="AE58" s="844"/>
      <c r="AF58" s="1199"/>
      <c r="AG58" s="1201">
        <f t="shared" ref="AG58" si="16">ROUNDDOWN(T58*AD58/100000,0)</f>
        <v>0</v>
      </c>
      <c r="AH58" s="1202"/>
      <c r="AI58" s="1202"/>
      <c r="AJ58" s="1202"/>
      <c r="AK58" s="1202"/>
      <c r="AL58" s="1202"/>
      <c r="AM58" s="1203"/>
      <c r="AN58" s="97"/>
      <c r="AO58" s="97"/>
      <c r="AP58" s="842"/>
      <c r="AQ58" s="843"/>
      <c r="AR58" s="844"/>
      <c r="AS58" s="824"/>
      <c r="AT58" s="825"/>
      <c r="AU58" s="826"/>
      <c r="AV58" s="817"/>
      <c r="AW58" s="818"/>
      <c r="AX58" s="818"/>
      <c r="AY58" s="818"/>
      <c r="AZ58" s="818"/>
      <c r="BA58" s="818"/>
      <c r="BB58" s="818"/>
      <c r="BC58" s="818"/>
      <c r="BD58" s="819"/>
      <c r="BE58" s="201"/>
      <c r="BF58" s="1223"/>
      <c r="BG58" s="1222"/>
      <c r="BH58" s="1221"/>
      <c r="BI58" s="1220"/>
    </row>
    <row r="59" spans="2:61" s="62" customFormat="1" ht="10.5" customHeight="1" x14ac:dyDescent="0.15">
      <c r="B59" s="1198"/>
      <c r="C59" s="847"/>
      <c r="D59" s="1173"/>
      <c r="E59" s="1174"/>
      <c r="F59" s="1174"/>
      <c r="G59" s="1166"/>
      <c r="H59" s="1167"/>
      <c r="I59" s="1167"/>
      <c r="J59" s="1167"/>
      <c r="K59" s="1167"/>
      <c r="L59" s="1168"/>
      <c r="M59" s="1144"/>
      <c r="N59" s="1145"/>
      <c r="O59" s="1145"/>
      <c r="P59" s="1145"/>
      <c r="Q59" s="1145"/>
      <c r="R59" s="1145"/>
      <c r="S59" s="1146"/>
      <c r="T59" s="820"/>
      <c r="U59" s="821"/>
      <c r="V59" s="821"/>
      <c r="W59" s="821"/>
      <c r="X59" s="821"/>
      <c r="Y59" s="821"/>
      <c r="Z59" s="821"/>
      <c r="AA59" s="821"/>
      <c r="AB59" s="822"/>
      <c r="AC59" s="89"/>
      <c r="AD59" s="845"/>
      <c r="AE59" s="847"/>
      <c r="AF59" s="1200"/>
      <c r="AG59" s="1204"/>
      <c r="AH59" s="1205"/>
      <c r="AI59" s="1205"/>
      <c r="AJ59" s="1205"/>
      <c r="AK59" s="1205"/>
      <c r="AL59" s="1205"/>
      <c r="AM59" s="1206"/>
      <c r="AN59" s="1057"/>
      <c r="AO59" s="1058"/>
      <c r="AP59" s="845"/>
      <c r="AQ59" s="846"/>
      <c r="AR59" s="847"/>
      <c r="AS59" s="827"/>
      <c r="AT59" s="828"/>
      <c r="AU59" s="829"/>
      <c r="AV59" s="820"/>
      <c r="AW59" s="821"/>
      <c r="AX59" s="821"/>
      <c r="AY59" s="821"/>
      <c r="AZ59" s="821"/>
      <c r="BA59" s="821"/>
      <c r="BB59" s="821"/>
      <c r="BC59" s="821"/>
      <c r="BD59" s="822"/>
      <c r="BE59" s="92"/>
      <c r="BF59" s="1223"/>
      <c r="BG59" s="1222"/>
      <c r="BH59" s="1221"/>
      <c r="BI59" s="1220"/>
    </row>
    <row r="60" spans="2:61" s="62" customFormat="1" ht="7.5" customHeight="1" x14ac:dyDescent="0.15">
      <c r="B60" s="1149">
        <v>37</v>
      </c>
      <c r="C60" s="1150"/>
      <c r="D60" s="1181" t="s">
        <v>132</v>
      </c>
      <c r="E60" s="1182"/>
      <c r="F60" s="1182"/>
      <c r="G60" s="1182"/>
      <c r="H60" s="1182"/>
      <c r="I60" s="1182"/>
      <c r="J60" s="1182"/>
      <c r="K60" s="1182"/>
      <c r="L60" s="1183"/>
      <c r="M60" s="1175" t="s">
        <v>114</v>
      </c>
      <c r="N60" s="1176"/>
      <c r="O60" s="1176"/>
      <c r="P60" s="1176"/>
      <c r="Q60" s="1176"/>
      <c r="R60" s="1176"/>
      <c r="S60" s="1177"/>
      <c r="T60" s="817"/>
      <c r="U60" s="818"/>
      <c r="V60" s="818"/>
      <c r="W60" s="818"/>
      <c r="X60" s="818"/>
      <c r="Y60" s="818"/>
      <c r="Z60" s="818"/>
      <c r="AA60" s="818"/>
      <c r="AB60" s="819"/>
      <c r="AC60" s="1139"/>
      <c r="AD60" s="836">
        <v>23</v>
      </c>
      <c r="AE60" s="838"/>
      <c r="AF60" s="1199"/>
      <c r="AG60" s="1201">
        <f t="shared" ref="AG60" si="17">ROUNDDOWN(T60*AD60/100000,0)</f>
        <v>0</v>
      </c>
      <c r="AH60" s="1202"/>
      <c r="AI60" s="1202"/>
      <c r="AJ60" s="1202"/>
      <c r="AK60" s="1202"/>
      <c r="AL60" s="1202"/>
      <c r="AM60" s="1203"/>
      <c r="AN60" s="830"/>
      <c r="AO60" s="831"/>
      <c r="AP60" s="836">
        <v>19</v>
      </c>
      <c r="AQ60" s="848"/>
      <c r="AR60" s="849"/>
      <c r="AS60" s="824"/>
      <c r="AT60" s="825"/>
      <c r="AU60" s="826"/>
      <c r="AV60" s="817"/>
      <c r="AW60" s="818"/>
      <c r="AX60" s="818"/>
      <c r="AY60" s="818"/>
      <c r="AZ60" s="818"/>
      <c r="BA60" s="818"/>
      <c r="BB60" s="818"/>
      <c r="BC60" s="818"/>
      <c r="BD60" s="819"/>
      <c r="BE60" s="850"/>
      <c r="BF60" s="1223"/>
      <c r="BG60" s="1222"/>
      <c r="BH60" s="1221"/>
      <c r="BI60" s="1220"/>
    </row>
    <row r="61" spans="2:61" s="62" customFormat="1" ht="10.5" customHeight="1" x14ac:dyDescent="0.15">
      <c r="B61" s="1151"/>
      <c r="C61" s="1152"/>
      <c r="D61" s="1184"/>
      <c r="E61" s="1185"/>
      <c r="F61" s="1185"/>
      <c r="G61" s="1185"/>
      <c r="H61" s="1185"/>
      <c r="I61" s="1185"/>
      <c r="J61" s="1185"/>
      <c r="K61" s="1185"/>
      <c r="L61" s="1186"/>
      <c r="M61" s="1178"/>
      <c r="N61" s="1179"/>
      <c r="O61" s="1179"/>
      <c r="P61" s="1179"/>
      <c r="Q61" s="1179"/>
      <c r="R61" s="1179"/>
      <c r="S61" s="1180"/>
      <c r="T61" s="820"/>
      <c r="U61" s="821"/>
      <c r="V61" s="821"/>
      <c r="W61" s="821"/>
      <c r="X61" s="821"/>
      <c r="Y61" s="821"/>
      <c r="Z61" s="821"/>
      <c r="AA61" s="821"/>
      <c r="AB61" s="822"/>
      <c r="AC61" s="1140"/>
      <c r="AD61" s="839"/>
      <c r="AE61" s="841"/>
      <c r="AF61" s="1200"/>
      <c r="AG61" s="1204"/>
      <c r="AH61" s="1205"/>
      <c r="AI61" s="1205"/>
      <c r="AJ61" s="1205"/>
      <c r="AK61" s="1205"/>
      <c r="AL61" s="1205"/>
      <c r="AM61" s="1206"/>
      <c r="AN61" s="832"/>
      <c r="AO61" s="833"/>
      <c r="AP61" s="842"/>
      <c r="AQ61" s="843"/>
      <c r="AR61" s="844"/>
      <c r="AS61" s="827"/>
      <c r="AT61" s="828"/>
      <c r="AU61" s="829"/>
      <c r="AV61" s="820"/>
      <c r="AW61" s="821"/>
      <c r="AX61" s="821"/>
      <c r="AY61" s="821"/>
      <c r="AZ61" s="821"/>
      <c r="BA61" s="821"/>
      <c r="BB61" s="821"/>
      <c r="BC61" s="821"/>
      <c r="BD61" s="822"/>
      <c r="BE61" s="851"/>
      <c r="BF61" s="1223"/>
      <c r="BG61" s="1222"/>
      <c r="BH61" s="1221"/>
      <c r="BI61" s="1220"/>
    </row>
    <row r="62" spans="2:61" s="62" customFormat="1" ht="7.5" customHeight="1" x14ac:dyDescent="0.15">
      <c r="B62" s="1151"/>
      <c r="C62" s="1152"/>
      <c r="D62" s="1184"/>
      <c r="E62" s="1185"/>
      <c r="F62" s="1185"/>
      <c r="G62" s="1185"/>
      <c r="H62" s="1185"/>
      <c r="I62" s="1185"/>
      <c r="J62" s="1185"/>
      <c r="K62" s="1185"/>
      <c r="L62" s="1186"/>
      <c r="M62" s="1141" t="s">
        <v>118</v>
      </c>
      <c r="N62" s="1142"/>
      <c r="O62" s="1142"/>
      <c r="P62" s="1142"/>
      <c r="Q62" s="1142"/>
      <c r="R62" s="1142"/>
      <c r="S62" s="1143"/>
      <c r="T62" s="817"/>
      <c r="U62" s="818"/>
      <c r="V62" s="818"/>
      <c r="W62" s="818"/>
      <c r="X62" s="818"/>
      <c r="Y62" s="818"/>
      <c r="Z62" s="818"/>
      <c r="AA62" s="818"/>
      <c r="AB62" s="819"/>
      <c r="AC62" s="93"/>
      <c r="AD62" s="836">
        <v>24</v>
      </c>
      <c r="AE62" s="849"/>
      <c r="AF62" s="1199"/>
      <c r="AG62" s="1201">
        <f t="shared" ref="AG62" si="18">ROUNDDOWN(T62*AD62/100000,0)</f>
        <v>0</v>
      </c>
      <c r="AH62" s="1202"/>
      <c r="AI62" s="1202"/>
      <c r="AJ62" s="1202"/>
      <c r="AK62" s="1202"/>
      <c r="AL62" s="1202"/>
      <c r="AM62" s="1203"/>
      <c r="AN62" s="94"/>
      <c r="AO62" s="93"/>
      <c r="AP62" s="836">
        <v>17</v>
      </c>
      <c r="AQ62" s="1090"/>
      <c r="AR62" s="1091"/>
      <c r="AS62" s="824"/>
      <c r="AT62" s="825"/>
      <c r="AU62" s="826"/>
      <c r="AV62" s="817"/>
      <c r="AW62" s="818"/>
      <c r="AX62" s="818"/>
      <c r="AY62" s="818"/>
      <c r="AZ62" s="818"/>
      <c r="BA62" s="818"/>
      <c r="BB62" s="818"/>
      <c r="BC62" s="818"/>
      <c r="BD62" s="819"/>
      <c r="BE62" s="834"/>
      <c r="BF62" s="1223"/>
      <c r="BG62" s="1222"/>
      <c r="BH62" s="1221"/>
      <c r="BI62" s="1220"/>
    </row>
    <row r="63" spans="2:61" s="62" customFormat="1" ht="10.5" customHeight="1" x14ac:dyDescent="0.15">
      <c r="B63" s="1151"/>
      <c r="C63" s="1152"/>
      <c r="D63" s="1184"/>
      <c r="E63" s="1185"/>
      <c r="F63" s="1185"/>
      <c r="G63" s="1185"/>
      <c r="H63" s="1185"/>
      <c r="I63" s="1185"/>
      <c r="J63" s="1185"/>
      <c r="K63" s="1185"/>
      <c r="L63" s="1186"/>
      <c r="M63" s="1144"/>
      <c r="N63" s="1145"/>
      <c r="O63" s="1145"/>
      <c r="P63" s="1145"/>
      <c r="Q63" s="1145"/>
      <c r="R63" s="1145"/>
      <c r="S63" s="1146"/>
      <c r="T63" s="820"/>
      <c r="U63" s="821"/>
      <c r="V63" s="821"/>
      <c r="W63" s="821"/>
      <c r="X63" s="821"/>
      <c r="Y63" s="821"/>
      <c r="Z63" s="821"/>
      <c r="AA63" s="821"/>
      <c r="AB63" s="822"/>
      <c r="AC63" s="95"/>
      <c r="AD63" s="842"/>
      <c r="AE63" s="844"/>
      <c r="AF63" s="1200"/>
      <c r="AG63" s="1204"/>
      <c r="AH63" s="1205"/>
      <c r="AI63" s="1205"/>
      <c r="AJ63" s="1205"/>
      <c r="AK63" s="1205"/>
      <c r="AL63" s="1205"/>
      <c r="AM63" s="1206"/>
      <c r="AN63" s="823"/>
      <c r="AO63" s="823"/>
      <c r="AP63" s="1092"/>
      <c r="AQ63" s="1093"/>
      <c r="AR63" s="1094"/>
      <c r="AS63" s="827"/>
      <c r="AT63" s="828"/>
      <c r="AU63" s="829"/>
      <c r="AV63" s="820"/>
      <c r="AW63" s="821"/>
      <c r="AX63" s="821"/>
      <c r="AY63" s="821"/>
      <c r="AZ63" s="821"/>
      <c r="BA63" s="821"/>
      <c r="BB63" s="821"/>
      <c r="BC63" s="821"/>
      <c r="BD63" s="822"/>
      <c r="BE63" s="835"/>
      <c r="BF63" s="1223"/>
      <c r="BG63" s="1222"/>
      <c r="BH63" s="1221"/>
      <c r="BI63" s="1220"/>
    </row>
    <row r="64" spans="2:61" s="62" customFormat="1" ht="7.5" customHeight="1" x14ac:dyDescent="0.15">
      <c r="B64" s="1153"/>
      <c r="C64" s="1154"/>
      <c r="D64" s="1184"/>
      <c r="E64" s="1185"/>
      <c r="F64" s="1185"/>
      <c r="G64" s="1185"/>
      <c r="H64" s="1185"/>
      <c r="I64" s="1185"/>
      <c r="J64" s="1185"/>
      <c r="K64" s="1185"/>
      <c r="L64" s="1186"/>
      <c r="M64" s="1141" t="s">
        <v>119</v>
      </c>
      <c r="N64" s="1142"/>
      <c r="O64" s="1142"/>
      <c r="P64" s="1142"/>
      <c r="Q64" s="1142"/>
      <c r="R64" s="1142"/>
      <c r="S64" s="1143"/>
      <c r="T64" s="817"/>
      <c r="U64" s="818"/>
      <c r="V64" s="818"/>
      <c r="W64" s="818"/>
      <c r="X64" s="818"/>
      <c r="Y64" s="818"/>
      <c r="Z64" s="818"/>
      <c r="AA64" s="818"/>
      <c r="AB64" s="819"/>
      <c r="AC64" s="96"/>
      <c r="AD64" s="842"/>
      <c r="AE64" s="844"/>
      <c r="AF64" s="1199"/>
      <c r="AG64" s="1201">
        <f>ROUNDDOWN(T64*AD62/100000,0)</f>
        <v>0</v>
      </c>
      <c r="AH64" s="1202"/>
      <c r="AI64" s="1202"/>
      <c r="AJ64" s="1202"/>
      <c r="AK64" s="1202"/>
      <c r="AL64" s="1202"/>
      <c r="AM64" s="1203"/>
      <c r="AN64" s="97"/>
      <c r="AO64" s="97"/>
      <c r="AP64" s="1390">
        <v>15</v>
      </c>
      <c r="AQ64" s="1391"/>
      <c r="AR64" s="1392"/>
      <c r="AS64" s="824"/>
      <c r="AT64" s="825"/>
      <c r="AU64" s="826"/>
      <c r="AV64" s="817"/>
      <c r="AW64" s="818"/>
      <c r="AX64" s="818"/>
      <c r="AY64" s="818"/>
      <c r="AZ64" s="818"/>
      <c r="BA64" s="818"/>
      <c r="BB64" s="818"/>
      <c r="BC64" s="818"/>
      <c r="BD64" s="819"/>
      <c r="BE64" s="201"/>
      <c r="BF64" s="1223"/>
      <c r="BG64" s="1222"/>
      <c r="BH64" s="1221"/>
      <c r="BI64" s="1220"/>
    </row>
    <row r="65" spans="1:61" s="62" customFormat="1" ht="10.5" customHeight="1" x14ac:dyDescent="0.15">
      <c r="B65" s="1155"/>
      <c r="C65" s="1156"/>
      <c r="D65" s="1187"/>
      <c r="E65" s="1188"/>
      <c r="F65" s="1188"/>
      <c r="G65" s="1188"/>
      <c r="H65" s="1188"/>
      <c r="I65" s="1188"/>
      <c r="J65" s="1188"/>
      <c r="K65" s="1188"/>
      <c r="L65" s="1189"/>
      <c r="M65" s="1144"/>
      <c r="N65" s="1145"/>
      <c r="O65" s="1145"/>
      <c r="P65" s="1145"/>
      <c r="Q65" s="1145"/>
      <c r="R65" s="1145"/>
      <c r="S65" s="1146"/>
      <c r="T65" s="820"/>
      <c r="U65" s="821"/>
      <c r="V65" s="821"/>
      <c r="W65" s="821"/>
      <c r="X65" s="821"/>
      <c r="Y65" s="821"/>
      <c r="Z65" s="821"/>
      <c r="AA65" s="821"/>
      <c r="AB65" s="822"/>
      <c r="AC65" s="89"/>
      <c r="AD65" s="845"/>
      <c r="AE65" s="847"/>
      <c r="AF65" s="1200"/>
      <c r="AG65" s="1204"/>
      <c r="AH65" s="1205"/>
      <c r="AI65" s="1205"/>
      <c r="AJ65" s="1205"/>
      <c r="AK65" s="1205"/>
      <c r="AL65" s="1205"/>
      <c r="AM65" s="1206"/>
      <c r="AN65" s="1057"/>
      <c r="AO65" s="1058"/>
      <c r="AP65" s="1393"/>
      <c r="AQ65" s="1394"/>
      <c r="AR65" s="1395"/>
      <c r="AS65" s="827"/>
      <c r="AT65" s="828"/>
      <c r="AU65" s="829"/>
      <c r="AV65" s="820"/>
      <c r="AW65" s="821"/>
      <c r="AX65" s="821"/>
      <c r="AY65" s="821"/>
      <c r="AZ65" s="821"/>
      <c r="BA65" s="821"/>
      <c r="BB65" s="821"/>
      <c r="BC65" s="821"/>
      <c r="BD65" s="822"/>
      <c r="BE65" s="92"/>
      <c r="BF65" s="1223"/>
      <c r="BG65" s="1222"/>
      <c r="BH65" s="1221"/>
      <c r="BI65" s="1220"/>
    </row>
    <row r="66" spans="1:61" s="62" customFormat="1" ht="7.5" customHeight="1" x14ac:dyDescent="0.15">
      <c r="A66" s="84"/>
      <c r="B66" s="1196"/>
      <c r="C66" s="849"/>
      <c r="D66" s="1190"/>
      <c r="E66" s="1191"/>
      <c r="F66" s="1191"/>
      <c r="G66" s="1191"/>
      <c r="H66" s="1191"/>
      <c r="I66" s="1191"/>
      <c r="J66" s="1191"/>
      <c r="K66" s="1191"/>
      <c r="L66" s="1192"/>
      <c r="M66" s="1378" t="s">
        <v>133</v>
      </c>
      <c r="N66" s="1379"/>
      <c r="O66" s="1379"/>
      <c r="P66" s="1379"/>
      <c r="Q66" s="1379"/>
      <c r="R66" s="1379"/>
      <c r="S66" s="1380"/>
      <c r="T66" s="817"/>
      <c r="U66" s="818"/>
      <c r="V66" s="818"/>
      <c r="W66" s="818"/>
      <c r="X66" s="818"/>
      <c r="Y66" s="818"/>
      <c r="Z66" s="818"/>
      <c r="AA66" s="818"/>
      <c r="AB66" s="819"/>
      <c r="AC66" s="85"/>
      <c r="AD66" s="1207"/>
      <c r="AE66" s="1208"/>
      <c r="AF66" s="1199" t="s">
        <v>23</v>
      </c>
      <c r="AG66" s="1201">
        <f>ROUNDDOWN(T66*AD66/100000,0)</f>
        <v>0</v>
      </c>
      <c r="AH66" s="1202"/>
      <c r="AI66" s="1202"/>
      <c r="AJ66" s="1202"/>
      <c r="AK66" s="1202"/>
      <c r="AL66" s="1202"/>
      <c r="AM66" s="1203"/>
      <c r="AN66" s="86"/>
      <c r="AO66" s="87"/>
      <c r="AP66" s="1354"/>
      <c r="AQ66" s="1355"/>
      <c r="AR66" s="1356"/>
      <c r="AS66" s="824"/>
      <c r="AT66" s="825"/>
      <c r="AU66" s="826"/>
      <c r="AV66" s="817"/>
      <c r="AW66" s="818"/>
      <c r="AX66" s="818"/>
      <c r="AY66" s="818"/>
      <c r="AZ66" s="818"/>
      <c r="BA66" s="818"/>
      <c r="BB66" s="818"/>
      <c r="BC66" s="818"/>
      <c r="BD66" s="819"/>
      <c r="BE66" s="88"/>
      <c r="BF66" s="1223"/>
      <c r="BG66" s="1222"/>
      <c r="BH66" s="1221"/>
      <c r="BI66" s="1220"/>
    </row>
    <row r="67" spans="1:61" s="62" customFormat="1" ht="10.5" customHeight="1" x14ac:dyDescent="0.15">
      <c r="A67" s="84"/>
      <c r="B67" s="1198"/>
      <c r="C67" s="847"/>
      <c r="D67" s="1193"/>
      <c r="E67" s="1194"/>
      <c r="F67" s="1194"/>
      <c r="G67" s="1194"/>
      <c r="H67" s="1194"/>
      <c r="I67" s="1194"/>
      <c r="J67" s="1194"/>
      <c r="K67" s="1194"/>
      <c r="L67" s="1195"/>
      <c r="M67" s="1381"/>
      <c r="N67" s="1382"/>
      <c r="O67" s="1382"/>
      <c r="P67" s="1382"/>
      <c r="Q67" s="1382"/>
      <c r="R67" s="1382"/>
      <c r="S67" s="1383"/>
      <c r="T67" s="820"/>
      <c r="U67" s="821"/>
      <c r="V67" s="821"/>
      <c r="W67" s="821"/>
      <c r="X67" s="821"/>
      <c r="Y67" s="821"/>
      <c r="Z67" s="821"/>
      <c r="AA67" s="821"/>
      <c r="AB67" s="822"/>
      <c r="AC67" s="100"/>
      <c r="AD67" s="1209"/>
      <c r="AE67" s="1210"/>
      <c r="AF67" s="1200"/>
      <c r="AG67" s="1204"/>
      <c r="AH67" s="1205"/>
      <c r="AI67" s="1205"/>
      <c r="AJ67" s="1205"/>
      <c r="AK67" s="1205"/>
      <c r="AL67" s="1205"/>
      <c r="AM67" s="1206"/>
      <c r="AN67" s="90"/>
      <c r="AO67" s="91"/>
      <c r="AP67" s="1357"/>
      <c r="AQ67" s="1358"/>
      <c r="AR67" s="1359"/>
      <c r="AS67" s="827"/>
      <c r="AT67" s="828"/>
      <c r="AU67" s="829"/>
      <c r="AV67" s="820"/>
      <c r="AW67" s="821"/>
      <c r="AX67" s="821"/>
      <c r="AY67" s="821"/>
      <c r="AZ67" s="821"/>
      <c r="BA67" s="821"/>
      <c r="BB67" s="821"/>
      <c r="BC67" s="821"/>
      <c r="BD67" s="822"/>
      <c r="BE67" s="92"/>
      <c r="BF67" s="1223"/>
      <c r="BG67" s="1222"/>
      <c r="BH67" s="1221"/>
      <c r="BI67" s="1220"/>
    </row>
    <row r="68" spans="1:61" s="62" customFormat="1" ht="18" customHeight="1" x14ac:dyDescent="0.15">
      <c r="B68" s="1132"/>
      <c r="C68" s="1133"/>
      <c r="D68" s="1136" t="s">
        <v>134</v>
      </c>
      <c r="E68" s="1137"/>
      <c r="F68" s="1137"/>
      <c r="G68" s="1137"/>
      <c r="H68" s="1137"/>
      <c r="I68" s="1137"/>
      <c r="J68" s="1137"/>
      <c r="K68" s="1137"/>
      <c r="L68" s="1138"/>
      <c r="M68" s="1134"/>
      <c r="N68" s="1135"/>
      <c r="O68" s="1135"/>
      <c r="P68" s="1135"/>
      <c r="Q68" s="1135"/>
      <c r="R68" s="1135"/>
      <c r="S68" s="1133"/>
      <c r="T68" s="1002">
        <f>SUM(T12:T67)</f>
        <v>0</v>
      </c>
      <c r="U68" s="1003"/>
      <c r="V68" s="1003"/>
      <c r="W68" s="1003"/>
      <c r="X68" s="1003"/>
      <c r="Y68" s="1003"/>
      <c r="Z68" s="1003"/>
      <c r="AA68" s="1003"/>
      <c r="AB68" s="1004"/>
      <c r="AC68" s="219"/>
      <c r="AD68" s="1147"/>
      <c r="AE68" s="1148"/>
      <c r="AF68" s="202"/>
      <c r="AG68" s="1098">
        <f>SUM(AG12:AM67)</f>
        <v>0</v>
      </c>
      <c r="AH68" s="879"/>
      <c r="AI68" s="879"/>
      <c r="AJ68" s="879"/>
      <c r="AK68" s="879"/>
      <c r="AL68" s="879"/>
      <c r="AM68" s="880"/>
      <c r="AN68" s="1384"/>
      <c r="AO68" s="1385"/>
      <c r="AP68" s="1366"/>
      <c r="AQ68" s="1367"/>
      <c r="AR68" s="1368"/>
      <c r="AS68" s="1366"/>
      <c r="AT68" s="1367"/>
      <c r="AU68" s="1368"/>
      <c r="AV68" s="1002">
        <f>SUM(AV12:AV67)</f>
        <v>0</v>
      </c>
      <c r="AW68" s="1003"/>
      <c r="AX68" s="1003"/>
      <c r="AY68" s="1003"/>
      <c r="AZ68" s="1003"/>
      <c r="BA68" s="1003"/>
      <c r="BB68" s="1003"/>
      <c r="BC68" s="1003"/>
      <c r="BD68" s="1004"/>
      <c r="BE68" s="132"/>
      <c r="BF68" s="1223"/>
      <c r="BG68" s="1222"/>
      <c r="BH68" s="1221"/>
      <c r="BI68" s="1220"/>
    </row>
    <row r="69" spans="1:61" s="62" customFormat="1" ht="18" customHeight="1" x14ac:dyDescent="0.15">
      <c r="AE69" s="69"/>
      <c r="AF69" s="108" t="s">
        <v>87</v>
      </c>
      <c r="AG69" s="1224" t="s">
        <v>135</v>
      </c>
      <c r="AH69" s="1224"/>
      <c r="AI69" s="1224"/>
      <c r="AJ69" s="1224"/>
      <c r="AK69" s="1224"/>
      <c r="AL69" s="1224"/>
      <c r="AM69" s="1224"/>
      <c r="AN69" s="1224"/>
      <c r="AO69" s="1225"/>
      <c r="AP69" s="109" t="s">
        <v>26</v>
      </c>
      <c r="AQ69" s="1226" t="s">
        <v>136</v>
      </c>
      <c r="AR69" s="1226"/>
      <c r="AS69" s="1226"/>
      <c r="AT69" s="1226"/>
      <c r="AU69" s="1227"/>
      <c r="AV69" s="1373" t="s">
        <v>137</v>
      </c>
      <c r="AW69" s="1373"/>
      <c r="AX69" s="1373"/>
      <c r="AY69" s="1373"/>
      <c r="AZ69" s="1373"/>
      <c r="BA69" s="1373"/>
      <c r="BB69" s="1373"/>
      <c r="BC69" s="1373"/>
      <c r="BD69" s="1373"/>
      <c r="BE69" s="1374"/>
      <c r="BF69" s="1223"/>
      <c r="BG69" s="1222"/>
      <c r="BH69" s="1221"/>
      <c r="BI69" s="1220"/>
    </row>
    <row r="70" spans="1:61" s="62" customFormat="1" ht="10.15" customHeight="1" x14ac:dyDescent="0.15">
      <c r="AF70" s="1055">
        <f>AG68-AG66</f>
        <v>0</v>
      </c>
      <c r="AG70" s="858"/>
      <c r="AH70" s="858"/>
      <c r="AI70" s="858"/>
      <c r="AJ70" s="858"/>
      <c r="AK70" s="858"/>
      <c r="AL70" s="858"/>
      <c r="AM70" s="858"/>
      <c r="AN70" s="1086" t="s">
        <v>115</v>
      </c>
      <c r="AO70" s="1087"/>
      <c r="AP70" s="1228" t="s">
        <v>138</v>
      </c>
      <c r="AQ70" s="1229"/>
      <c r="AR70" s="1229"/>
      <c r="AS70" s="1229"/>
      <c r="AT70" s="1229"/>
      <c r="AU70" s="1230"/>
      <c r="AV70" s="923">
        <f>ROUNDDOWN(AF70*0.02,0)</f>
        <v>0</v>
      </c>
      <c r="AW70" s="858"/>
      <c r="AX70" s="858"/>
      <c r="AY70" s="858"/>
      <c r="AZ70" s="858"/>
      <c r="BA70" s="858"/>
      <c r="BB70" s="858"/>
      <c r="BC70" s="858"/>
      <c r="BD70" s="858"/>
      <c r="BE70" s="1369" t="s">
        <v>59</v>
      </c>
      <c r="BF70" s="1223"/>
      <c r="BG70" s="1222"/>
      <c r="BH70" s="1221"/>
      <c r="BI70" s="1220"/>
    </row>
    <row r="71" spans="1:61" s="62" customFormat="1" ht="10.15" customHeight="1" x14ac:dyDescent="0.15">
      <c r="AF71" s="1056"/>
      <c r="AG71" s="925"/>
      <c r="AH71" s="925"/>
      <c r="AI71" s="925"/>
      <c r="AJ71" s="925"/>
      <c r="AK71" s="925"/>
      <c r="AL71" s="925"/>
      <c r="AM71" s="925"/>
      <c r="AN71" s="1088"/>
      <c r="AO71" s="1089"/>
      <c r="AP71" s="1375">
        <v>0.02</v>
      </c>
      <c r="AQ71" s="1376"/>
      <c r="AR71" s="1376"/>
      <c r="AS71" s="1376"/>
      <c r="AT71" s="1376"/>
      <c r="AU71" s="1377"/>
      <c r="AV71" s="924"/>
      <c r="AW71" s="925"/>
      <c r="AX71" s="925"/>
      <c r="AY71" s="925"/>
      <c r="AZ71" s="925"/>
      <c r="BA71" s="925"/>
      <c r="BB71" s="925"/>
      <c r="BC71" s="925"/>
      <c r="BD71" s="925"/>
      <c r="BE71" s="1370"/>
      <c r="BF71" s="1223"/>
      <c r="BG71" s="1222"/>
      <c r="BH71" s="1221"/>
      <c r="BI71" s="1220"/>
    </row>
    <row r="72" spans="1:61" s="62" customFormat="1" ht="11.1" customHeight="1" x14ac:dyDescent="0.15">
      <c r="B72" s="1397" t="s">
        <v>139</v>
      </c>
      <c r="C72" s="1397"/>
      <c r="D72" s="1397"/>
      <c r="E72" s="1397"/>
      <c r="F72" s="1397"/>
      <c r="G72" s="1397"/>
      <c r="H72" s="1397"/>
      <c r="I72" s="1397"/>
      <c r="J72" s="1397"/>
      <c r="K72" s="1397"/>
      <c r="L72" s="1397"/>
      <c r="M72" s="1397"/>
      <c r="N72" s="1397"/>
      <c r="O72" s="1397"/>
      <c r="P72" s="1397"/>
      <c r="Q72" s="1397"/>
      <c r="R72" s="1397"/>
      <c r="S72" s="1397"/>
      <c r="T72" s="1397"/>
      <c r="U72" s="1397"/>
      <c r="V72" s="1397"/>
      <c r="W72" s="1397"/>
      <c r="X72" s="1397"/>
      <c r="Y72" s="1397"/>
      <c r="Z72" s="1397"/>
      <c r="AA72" s="1397"/>
      <c r="AB72" s="1397"/>
      <c r="AC72" s="1397"/>
      <c r="AD72" s="1397"/>
      <c r="AE72" s="1397"/>
      <c r="AF72" s="1397"/>
      <c r="AG72" s="1397"/>
      <c r="AH72" s="1397"/>
      <c r="AS72" s="1372" t="s">
        <v>140</v>
      </c>
      <c r="AT72" s="1372"/>
      <c r="AU72" s="1372"/>
      <c r="AV72" s="1372"/>
      <c r="AW72" s="1351"/>
      <c r="AX72" s="1351"/>
      <c r="AY72" s="1351"/>
      <c r="AZ72" s="1351"/>
      <c r="BA72" s="1371" t="s">
        <v>70</v>
      </c>
      <c r="BB72" s="1371"/>
      <c r="BC72" s="1371"/>
      <c r="BD72" s="1351"/>
      <c r="BE72" s="1351"/>
      <c r="BF72" s="1365"/>
      <c r="BG72" s="1365"/>
      <c r="BH72" s="70" t="s">
        <v>67</v>
      </c>
    </row>
    <row r="73" spans="1:61" s="62" customFormat="1" ht="11.1" customHeight="1" x14ac:dyDescent="0.15">
      <c r="B73" s="1397"/>
      <c r="C73" s="1397"/>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1397"/>
      <c r="AC73" s="1397"/>
      <c r="AD73" s="1397"/>
      <c r="AE73" s="1397"/>
      <c r="AF73" s="1397"/>
      <c r="AG73" s="1397"/>
      <c r="AH73" s="1397"/>
      <c r="AR73" s="71"/>
      <c r="AS73" s="1398" t="s">
        <v>141</v>
      </c>
      <c r="AT73" s="1398"/>
      <c r="AU73" s="1398"/>
      <c r="AV73" s="1398"/>
      <c r="AW73" s="1352"/>
      <c r="AX73" s="1352"/>
      <c r="AY73" s="1352"/>
      <c r="AZ73" s="251" t="s">
        <v>70</v>
      </c>
      <c r="BA73" s="1352"/>
      <c r="BB73" s="1352"/>
      <c r="BC73" s="1352"/>
      <c r="BD73" s="252" t="s">
        <v>70</v>
      </c>
      <c r="BE73" s="1352"/>
      <c r="BF73" s="1352"/>
      <c r="BG73" s="1352"/>
      <c r="BH73" s="70" t="s">
        <v>67</v>
      </c>
    </row>
    <row r="74" spans="1:61" s="62" customFormat="1" ht="11.1" customHeight="1" x14ac:dyDescent="0.15">
      <c r="D74" s="1100"/>
      <c r="E74" s="1100"/>
      <c r="F74" s="1100"/>
      <c r="G74" s="98"/>
      <c r="H74" s="98"/>
      <c r="I74" s="1100"/>
      <c r="J74" s="1100"/>
      <c r="K74" s="1100"/>
      <c r="L74" s="98"/>
      <c r="M74" s="1100"/>
      <c r="N74" s="1100"/>
      <c r="O74" s="1100"/>
    </row>
    <row r="75" spans="1:61" s="72" customFormat="1" ht="11.1" customHeight="1" x14ac:dyDescent="0.15">
      <c r="B75" s="1099"/>
      <c r="C75" s="1099"/>
      <c r="D75" s="1101"/>
      <c r="E75" s="1101"/>
      <c r="F75" s="1101"/>
      <c r="G75" s="1401" t="s">
        <v>56</v>
      </c>
      <c r="H75" s="1401"/>
      <c r="I75" s="1101"/>
      <c r="J75" s="1101"/>
      <c r="K75" s="1101"/>
      <c r="L75" s="220" t="s">
        <v>57</v>
      </c>
      <c r="M75" s="1101"/>
      <c r="N75" s="1101"/>
      <c r="O75" s="1101"/>
      <c r="P75" s="1099" t="s">
        <v>68</v>
      </c>
      <c r="Q75" s="1099"/>
      <c r="AK75" s="73"/>
      <c r="AL75" s="73"/>
      <c r="AM75" s="73"/>
      <c r="AO75" s="1105"/>
      <c r="AP75" s="1105"/>
      <c r="AQ75" s="1105"/>
      <c r="AR75" s="1105"/>
      <c r="AS75" s="1105"/>
      <c r="AT75" s="1105"/>
      <c r="AU75" s="1105"/>
      <c r="AV75" s="1105"/>
      <c r="AW75" s="1105"/>
      <c r="AX75" s="1105"/>
      <c r="AY75" s="1105"/>
      <c r="AZ75" s="1105"/>
      <c r="BA75" s="1105"/>
      <c r="BB75" s="1105"/>
      <c r="BC75" s="1105"/>
      <c r="BD75" s="1105"/>
      <c r="BE75" s="1105"/>
      <c r="BF75" s="1105"/>
      <c r="BG75" s="99"/>
      <c r="BH75" s="79"/>
    </row>
    <row r="76" spans="1:61" s="62" customFormat="1" ht="11.1" customHeight="1" x14ac:dyDescent="0.15">
      <c r="AF76" s="72"/>
      <c r="AG76" s="72"/>
      <c r="AH76" s="72"/>
      <c r="AI76" s="72"/>
      <c r="AJ76" s="72"/>
      <c r="AK76" s="1396" t="s">
        <v>142</v>
      </c>
      <c r="AL76" s="1396"/>
      <c r="AM76" s="1396"/>
      <c r="AN76" s="221"/>
      <c r="AO76" s="1106"/>
      <c r="AP76" s="1106"/>
      <c r="AQ76" s="1106"/>
      <c r="AR76" s="1106"/>
      <c r="AS76" s="1106"/>
      <c r="AT76" s="1106"/>
      <c r="AU76" s="1106"/>
      <c r="AV76" s="1106"/>
      <c r="AW76" s="1106"/>
      <c r="AX76" s="1106"/>
      <c r="AY76" s="1106"/>
      <c r="AZ76" s="1106"/>
      <c r="BA76" s="1106"/>
      <c r="BB76" s="1106"/>
      <c r="BC76" s="1106"/>
      <c r="BD76" s="1106"/>
      <c r="BE76" s="1106"/>
      <c r="BF76" s="1106"/>
      <c r="BG76" s="222"/>
      <c r="BH76" s="223"/>
      <c r="BI76" s="72"/>
    </row>
    <row r="77" spans="1:61" s="62" customFormat="1" ht="11.1" customHeight="1" x14ac:dyDescent="0.15">
      <c r="B77" s="1399" t="s">
        <v>178</v>
      </c>
      <c r="C77" s="1399"/>
      <c r="D77" s="1399"/>
      <c r="E77" s="1399"/>
      <c r="F77" s="1427" t="s">
        <v>143</v>
      </c>
      <c r="G77" s="1427"/>
      <c r="H77" s="1427"/>
      <c r="I77" s="1427"/>
      <c r="J77" s="1427"/>
      <c r="K77" s="1427"/>
      <c r="L77" s="1427"/>
      <c r="M77" s="1427"/>
      <c r="N77" s="1427"/>
      <c r="O77" s="1427"/>
      <c r="P77" s="1427"/>
      <c r="Q77" s="1427"/>
      <c r="R77" s="1427"/>
      <c r="S77" s="1427"/>
      <c r="T77" s="1427"/>
      <c r="U77" s="1427"/>
      <c r="V77" s="1427"/>
      <c r="W77" s="1427"/>
      <c r="X77" s="1427"/>
      <c r="Y77" s="1427"/>
      <c r="Z77" s="1427"/>
      <c r="AA77" s="68"/>
      <c r="AF77" s="72"/>
      <c r="AG77" s="72"/>
      <c r="AH77" s="72"/>
      <c r="AI77" s="72"/>
      <c r="AJ77" s="72"/>
      <c r="AK77" s="72"/>
      <c r="AL77" s="72"/>
      <c r="AM77" s="72"/>
      <c r="AN77" s="72"/>
      <c r="AO77" s="77"/>
      <c r="AP77" s="77"/>
      <c r="AQ77" s="77"/>
      <c r="AR77" s="77"/>
      <c r="AS77" s="77"/>
      <c r="AT77" s="77"/>
      <c r="AU77" s="77"/>
      <c r="AV77" s="77"/>
      <c r="AW77" s="77"/>
      <c r="AX77" s="77"/>
      <c r="AY77" s="77"/>
      <c r="AZ77" s="77"/>
      <c r="BA77" s="1353"/>
      <c r="BB77" s="1353"/>
      <c r="BC77" s="1353"/>
      <c r="BD77" s="1353"/>
      <c r="BE77" s="1353"/>
      <c r="BF77" s="1353"/>
      <c r="BG77" s="1353"/>
      <c r="BH77" s="1353"/>
      <c r="BI77" s="72"/>
    </row>
    <row r="78" spans="1:61" s="62" customFormat="1" ht="11.1" customHeight="1" x14ac:dyDescent="0.15">
      <c r="B78" s="1400"/>
      <c r="C78" s="1400"/>
      <c r="D78" s="1400"/>
      <c r="E78" s="1400"/>
      <c r="F78" s="1428"/>
      <c r="G78" s="1428"/>
      <c r="H78" s="1428"/>
      <c r="I78" s="1428"/>
      <c r="J78" s="1428"/>
      <c r="K78" s="1428"/>
      <c r="L78" s="1428"/>
      <c r="M78" s="1428"/>
      <c r="N78" s="1428"/>
      <c r="O78" s="1428"/>
      <c r="P78" s="1428"/>
      <c r="Q78" s="1428"/>
      <c r="R78" s="1428"/>
      <c r="S78" s="1428"/>
      <c r="T78" s="1428"/>
      <c r="U78" s="1428"/>
      <c r="V78" s="1428"/>
      <c r="W78" s="1428"/>
      <c r="X78" s="1428"/>
      <c r="Y78" s="1428"/>
      <c r="Z78" s="1428"/>
      <c r="AA78" s="219"/>
      <c r="AF78" s="72"/>
      <c r="AG78" s="72"/>
      <c r="AH78" s="72"/>
      <c r="AI78" s="72"/>
      <c r="AJ78" s="72"/>
      <c r="AK78" s="72"/>
      <c r="AL78" s="72"/>
      <c r="AM78" s="72"/>
      <c r="AO78" s="125"/>
      <c r="AP78" s="125"/>
      <c r="AQ78" s="125"/>
      <c r="AR78" s="125"/>
      <c r="AS78" s="125"/>
      <c r="AT78" s="125"/>
      <c r="AU78" s="125"/>
      <c r="AV78" s="125"/>
      <c r="AW78" s="125"/>
      <c r="AX78" s="125"/>
      <c r="AY78" s="125"/>
      <c r="AZ78" s="125"/>
      <c r="BA78" s="125"/>
      <c r="BB78" s="125"/>
      <c r="BC78" s="125"/>
      <c r="BD78" s="125"/>
      <c r="BE78" s="125"/>
      <c r="BF78" s="125"/>
      <c r="BG78" s="80"/>
      <c r="BH78" s="80"/>
      <c r="BI78" s="72"/>
    </row>
    <row r="79" spans="1:61" s="62" customFormat="1" ht="11.1" customHeight="1" x14ac:dyDescent="0.15">
      <c r="AF79" s="72"/>
      <c r="AG79" s="72"/>
      <c r="AH79" s="72" t="s">
        <v>144</v>
      </c>
      <c r="AI79" s="72"/>
      <c r="AJ79" s="72"/>
      <c r="AK79" s="73"/>
      <c r="AL79" s="73"/>
      <c r="AM79" s="73"/>
      <c r="AN79" s="74"/>
      <c r="AO79" s="1363"/>
      <c r="AP79" s="1363"/>
      <c r="AQ79" s="1363"/>
      <c r="AR79" s="1363"/>
      <c r="AS79" s="1363"/>
      <c r="AT79" s="1363"/>
      <c r="AU79" s="1363"/>
      <c r="AV79" s="1363"/>
      <c r="AW79" s="1363"/>
      <c r="AX79" s="1363"/>
      <c r="AY79" s="1363"/>
      <c r="AZ79" s="1363"/>
      <c r="BA79" s="1363"/>
      <c r="BB79" s="1363"/>
      <c r="BC79" s="1363"/>
      <c r="BD79" s="1363"/>
      <c r="BE79" s="1363"/>
      <c r="BF79" s="1363"/>
      <c r="BG79" s="78"/>
      <c r="BH79" s="78"/>
      <c r="BI79" s="73"/>
    </row>
    <row r="80" spans="1:61" s="62" customFormat="1" ht="11.1" customHeight="1" x14ac:dyDescent="0.15">
      <c r="AF80" s="72"/>
      <c r="AG80" s="72"/>
      <c r="AH80" s="72"/>
      <c r="AI80" s="72"/>
      <c r="AJ80" s="72"/>
      <c r="AK80" s="1396" t="s">
        <v>145</v>
      </c>
      <c r="AL80" s="1396"/>
      <c r="AM80" s="1396"/>
      <c r="AN80" s="224"/>
      <c r="AO80" s="1364"/>
      <c r="AP80" s="1364"/>
      <c r="AQ80" s="1364"/>
      <c r="AR80" s="1364"/>
      <c r="AS80" s="1364"/>
      <c r="AT80" s="1364"/>
      <c r="AU80" s="1364"/>
      <c r="AV80" s="1364"/>
      <c r="AW80" s="1364"/>
      <c r="AX80" s="1364"/>
      <c r="AY80" s="1364"/>
      <c r="AZ80" s="1364"/>
      <c r="BA80" s="1364"/>
      <c r="BB80" s="1364"/>
      <c r="BC80" s="1364"/>
      <c r="BD80" s="1364"/>
      <c r="BE80" s="1364"/>
      <c r="BF80" s="1364"/>
      <c r="BG80" s="225"/>
      <c r="BH80" s="225"/>
      <c r="BI80" s="73"/>
    </row>
    <row r="81" spans="1:61" s="62" customFormat="1" ht="11.1" customHeight="1" x14ac:dyDescent="0.15">
      <c r="AR81" s="1386" t="s">
        <v>146</v>
      </c>
      <c r="AS81" s="1386"/>
      <c r="AT81" s="1386"/>
      <c r="AU81" s="1386"/>
      <c r="AV81" s="1386"/>
      <c r="AW81" s="1386"/>
      <c r="AX81" s="1386"/>
      <c r="AY81" s="1386"/>
      <c r="AZ81" s="1386"/>
      <c r="BA81" s="1386"/>
      <c r="BB81" s="1386"/>
      <c r="BC81" s="1386"/>
      <c r="BD81" s="1386"/>
      <c r="BE81" s="1386"/>
      <c r="BF81" s="1386"/>
      <c r="BG81" s="1386"/>
      <c r="BH81" s="1386"/>
    </row>
    <row r="82" spans="1:61" s="62" customFormat="1" ht="11.1" customHeight="1" x14ac:dyDescent="0.15">
      <c r="AR82" s="1386"/>
      <c r="AS82" s="1386"/>
      <c r="AT82" s="1386"/>
      <c r="AU82" s="1386"/>
      <c r="AV82" s="1386"/>
      <c r="AW82" s="1386"/>
      <c r="AX82" s="1386"/>
      <c r="AY82" s="1386"/>
      <c r="AZ82" s="1386"/>
      <c r="BA82" s="1386"/>
      <c r="BB82" s="1386"/>
      <c r="BC82" s="1386"/>
      <c r="BD82" s="1386"/>
      <c r="BE82" s="1386"/>
      <c r="BF82" s="1386"/>
      <c r="BG82" s="1386"/>
      <c r="BH82" s="1386"/>
    </row>
    <row r="83" spans="1:61" s="62" customFormat="1" ht="11.1" customHeight="1" x14ac:dyDescent="0.15">
      <c r="B83" s="1107" t="s">
        <v>147</v>
      </c>
      <c r="C83" s="1108" t="s">
        <v>148</v>
      </c>
      <c r="D83" s="1059" t="s">
        <v>149</v>
      </c>
      <c r="E83" s="1060"/>
      <c r="F83" s="1060"/>
      <c r="G83" s="1060"/>
      <c r="H83" s="1060"/>
      <c r="I83" s="1060"/>
      <c r="J83" s="1060"/>
      <c r="K83" s="1060"/>
      <c r="L83" s="1060"/>
      <c r="M83" s="1060"/>
      <c r="N83" s="1060"/>
      <c r="O83" s="1060"/>
      <c r="P83" s="1060"/>
      <c r="Q83" s="1060"/>
      <c r="R83" s="1060"/>
      <c r="S83" s="1060"/>
      <c r="T83" s="1060"/>
      <c r="U83" s="1060"/>
      <c r="V83" s="1060"/>
      <c r="W83" s="1060"/>
      <c r="X83" s="1060"/>
      <c r="Y83" s="1061"/>
      <c r="Z83" s="1059" t="s">
        <v>150</v>
      </c>
      <c r="AA83" s="1060"/>
      <c r="AB83" s="1060"/>
      <c r="AC83" s="1060"/>
      <c r="AD83" s="1060"/>
      <c r="AE83" s="1060"/>
      <c r="AF83" s="1060"/>
      <c r="AG83" s="1060"/>
      <c r="AH83" s="1060"/>
      <c r="AI83" s="1060"/>
      <c r="AJ83" s="1060"/>
      <c r="AK83" s="1060"/>
      <c r="AL83" s="1060"/>
      <c r="AM83" s="1060"/>
      <c r="AN83" s="1060"/>
      <c r="AO83" s="1060"/>
      <c r="AP83" s="1060"/>
      <c r="AQ83" s="1061"/>
      <c r="AR83" s="1059" t="s">
        <v>151</v>
      </c>
      <c r="AS83" s="1060"/>
      <c r="AT83" s="1060"/>
      <c r="AU83" s="1060"/>
      <c r="AV83" s="1060"/>
      <c r="AW83" s="1060"/>
      <c r="AX83" s="1060"/>
      <c r="AY83" s="1060"/>
      <c r="AZ83" s="1060"/>
      <c r="BA83" s="1060"/>
      <c r="BB83" s="1060"/>
      <c r="BC83" s="1060"/>
      <c r="BD83" s="1060"/>
      <c r="BE83" s="1060"/>
      <c r="BF83" s="1060"/>
      <c r="BG83" s="1060"/>
      <c r="BH83" s="1061"/>
    </row>
    <row r="84" spans="1:61" s="62" customFormat="1" ht="9" customHeight="1" x14ac:dyDescent="0.15">
      <c r="B84" s="1107"/>
      <c r="C84" s="1108"/>
      <c r="D84" s="1121"/>
      <c r="E84" s="1122"/>
      <c r="F84" s="1122"/>
      <c r="G84" s="1122"/>
      <c r="H84" s="1122"/>
      <c r="I84" s="1122"/>
      <c r="J84" s="1122"/>
      <c r="K84" s="1122"/>
      <c r="L84" s="1122"/>
      <c r="M84" s="1122"/>
      <c r="N84" s="1122"/>
      <c r="O84" s="1122"/>
      <c r="P84" s="1122"/>
      <c r="Q84" s="1122"/>
      <c r="R84" s="1122"/>
      <c r="S84" s="1122"/>
      <c r="T84" s="1122"/>
      <c r="U84" s="1122"/>
      <c r="V84" s="1122"/>
      <c r="W84" s="1122"/>
      <c r="X84" s="1122"/>
      <c r="Y84" s="1123"/>
      <c r="Z84" s="1360"/>
      <c r="AA84" s="1361"/>
      <c r="AB84" s="1361"/>
      <c r="AC84" s="1361"/>
      <c r="AD84" s="1361"/>
      <c r="AE84" s="1361"/>
      <c r="AF84" s="1361"/>
      <c r="AG84" s="1361"/>
      <c r="AH84" s="1361"/>
      <c r="AI84" s="1361"/>
      <c r="AJ84" s="1361"/>
      <c r="AK84" s="1361"/>
      <c r="AL84" s="1361"/>
      <c r="AM84" s="1361"/>
      <c r="AN84" s="1361"/>
      <c r="AO84" s="1429"/>
      <c r="AP84" s="1411"/>
      <c r="AQ84" s="1412"/>
      <c r="AR84" s="1360"/>
      <c r="AS84" s="1361"/>
      <c r="AT84" s="1361"/>
      <c r="AU84" s="1361"/>
      <c r="AV84" s="1361"/>
      <c r="AW84" s="1361"/>
      <c r="AX84" s="1361"/>
      <c r="AY84" s="1361"/>
      <c r="AZ84" s="1361"/>
      <c r="BA84" s="1361"/>
      <c r="BB84" s="1361"/>
      <c r="BC84" s="1361"/>
      <c r="BD84" s="1361"/>
      <c r="BE84" s="1361"/>
      <c r="BF84" s="1361"/>
      <c r="BG84" s="1361"/>
      <c r="BH84" s="1362"/>
    </row>
    <row r="85" spans="1:61" s="62" customFormat="1" ht="9" customHeight="1" x14ac:dyDescent="0.15">
      <c r="B85" s="1107"/>
      <c r="C85" s="1108"/>
      <c r="D85" s="1124"/>
      <c r="E85" s="1125"/>
      <c r="F85" s="1125"/>
      <c r="G85" s="1125"/>
      <c r="H85" s="1125"/>
      <c r="I85" s="1125"/>
      <c r="J85" s="1125"/>
      <c r="K85" s="1125"/>
      <c r="L85" s="1125"/>
      <c r="M85" s="1125"/>
      <c r="N85" s="1125"/>
      <c r="O85" s="1125"/>
      <c r="P85" s="1125"/>
      <c r="Q85" s="1125"/>
      <c r="R85" s="1125"/>
      <c r="S85" s="1125"/>
      <c r="T85" s="1125"/>
      <c r="U85" s="1125"/>
      <c r="V85" s="1125"/>
      <c r="W85" s="1125"/>
      <c r="X85" s="1125"/>
      <c r="Y85" s="1126"/>
      <c r="Z85" s="1360"/>
      <c r="AA85" s="1361"/>
      <c r="AB85" s="1361"/>
      <c r="AC85" s="1361"/>
      <c r="AD85" s="1361"/>
      <c r="AE85" s="1361"/>
      <c r="AF85" s="1361"/>
      <c r="AG85" s="1361"/>
      <c r="AH85" s="1361"/>
      <c r="AI85" s="1361"/>
      <c r="AJ85" s="1361"/>
      <c r="AK85" s="1361"/>
      <c r="AL85" s="1361"/>
      <c r="AM85" s="1361"/>
      <c r="AN85" s="1361"/>
      <c r="AO85" s="1429"/>
      <c r="AP85" s="1411"/>
      <c r="AQ85" s="1412"/>
      <c r="AR85" s="1360"/>
      <c r="AS85" s="1361"/>
      <c r="AT85" s="1361"/>
      <c r="AU85" s="1361"/>
      <c r="AV85" s="1361"/>
      <c r="AW85" s="1361"/>
      <c r="AX85" s="1361"/>
      <c r="AY85" s="1361"/>
      <c r="AZ85" s="1361"/>
      <c r="BA85" s="1361"/>
      <c r="BB85" s="1361"/>
      <c r="BC85" s="1361"/>
      <c r="BD85" s="1361"/>
      <c r="BE85" s="1361"/>
      <c r="BF85" s="1361"/>
      <c r="BG85" s="1361"/>
      <c r="BH85" s="1362"/>
    </row>
    <row r="86" spans="1:61" s="62" customFormat="1" ht="9" customHeight="1" x14ac:dyDescent="0.15">
      <c r="B86" s="1107"/>
      <c r="C86" s="1108"/>
      <c r="D86" s="1127"/>
      <c r="E86" s="1128"/>
      <c r="F86" s="1128"/>
      <c r="G86" s="1128"/>
      <c r="H86" s="1128"/>
      <c r="I86" s="1128"/>
      <c r="J86" s="1128"/>
      <c r="K86" s="1128"/>
      <c r="L86" s="1128"/>
      <c r="M86" s="1128"/>
      <c r="N86" s="1128"/>
      <c r="O86" s="1128"/>
      <c r="P86" s="1128"/>
      <c r="Q86" s="1128"/>
      <c r="R86" s="1128"/>
      <c r="S86" s="1128"/>
      <c r="T86" s="1128"/>
      <c r="U86" s="1128"/>
      <c r="V86" s="1128"/>
      <c r="W86" s="1128"/>
      <c r="X86" s="1128"/>
      <c r="Y86" s="1129"/>
      <c r="Z86" s="1360"/>
      <c r="AA86" s="1361"/>
      <c r="AB86" s="1361"/>
      <c r="AC86" s="1361"/>
      <c r="AD86" s="1361"/>
      <c r="AE86" s="1361"/>
      <c r="AF86" s="1361"/>
      <c r="AG86" s="1361"/>
      <c r="AH86" s="1361"/>
      <c r="AI86" s="1361"/>
      <c r="AJ86" s="1361"/>
      <c r="AK86" s="1361"/>
      <c r="AL86" s="1361"/>
      <c r="AM86" s="1361"/>
      <c r="AN86" s="1361"/>
      <c r="AO86" s="1429"/>
      <c r="AP86" s="1411"/>
      <c r="AQ86" s="1412"/>
      <c r="AR86" s="1360"/>
      <c r="AS86" s="1361"/>
      <c r="AT86" s="1361"/>
      <c r="AU86" s="1361"/>
      <c r="AV86" s="1361"/>
      <c r="AW86" s="1361"/>
      <c r="AX86" s="1361"/>
      <c r="AY86" s="1361"/>
      <c r="AZ86" s="1361"/>
      <c r="BA86" s="1361"/>
      <c r="BB86" s="1361"/>
      <c r="BC86" s="1361"/>
      <c r="BD86" s="1361"/>
      <c r="BE86" s="1361"/>
      <c r="BF86" s="1361"/>
      <c r="BG86" s="1361"/>
      <c r="BH86" s="1362"/>
    </row>
    <row r="87" spans="1:61" s="62" customFormat="1" ht="11.1" customHeight="1" x14ac:dyDescent="0.15">
      <c r="BH87" s="75"/>
    </row>
    <row r="88" spans="1:61" s="62" customFormat="1" ht="15" customHeight="1" x14ac:dyDescent="0.15">
      <c r="A88" s="76"/>
      <c r="B88" s="273" t="s">
        <v>94</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row>
    <row r="89" spans="1:61" s="62" customFormat="1" ht="11.1" customHeight="1" x14ac:dyDescent="0.15">
      <c r="A89" s="76"/>
      <c r="B89" s="273"/>
      <c r="C89" s="76"/>
      <c r="D89" s="76"/>
      <c r="E89" s="76"/>
      <c r="F89" s="76"/>
      <c r="G89" s="76"/>
      <c r="H89" s="76"/>
      <c r="I89" s="76"/>
      <c r="J89" s="76"/>
      <c r="K89" s="76"/>
      <c r="L89" s="76"/>
      <c r="M89" s="76"/>
      <c r="N89" s="1287" t="s">
        <v>95</v>
      </c>
      <c r="O89" s="1287"/>
      <c r="P89" s="1287"/>
      <c r="Q89" s="1287"/>
      <c r="R89" s="1287"/>
      <c r="S89" s="1287"/>
      <c r="T89" s="1287"/>
      <c r="U89" s="1287"/>
      <c r="V89" s="1287"/>
      <c r="W89" s="76"/>
      <c r="X89" s="76"/>
      <c r="Y89" s="76"/>
      <c r="Z89" s="76"/>
      <c r="AA89" s="76"/>
      <c r="AB89" s="76"/>
      <c r="AC89" s="76"/>
      <c r="AD89" s="76"/>
      <c r="AE89" s="76"/>
      <c r="AF89" s="76"/>
      <c r="AG89" s="76"/>
      <c r="AH89" s="76"/>
      <c r="AI89" s="76"/>
      <c r="AJ89" s="76"/>
      <c r="AK89" s="76"/>
      <c r="AL89" s="76"/>
      <c r="AM89" s="76"/>
      <c r="AN89" s="76"/>
      <c r="AO89" s="76"/>
      <c r="AP89" s="76"/>
      <c r="AQ89" s="76"/>
      <c r="AR89" s="274"/>
      <c r="AS89" s="274"/>
      <c r="AT89" s="274"/>
      <c r="AU89" s="274"/>
      <c r="AV89" s="274"/>
      <c r="AW89" s="274"/>
      <c r="AX89" s="1421" t="s">
        <v>86</v>
      </c>
      <c r="AY89" s="1422"/>
      <c r="AZ89" s="1422"/>
      <c r="BA89" s="1422"/>
      <c r="BB89" s="1422"/>
      <c r="BC89" s="1422"/>
      <c r="BD89" s="1422"/>
      <c r="BE89" s="1423"/>
      <c r="BF89" s="275"/>
      <c r="BG89" s="76"/>
      <c r="BH89" s="76"/>
      <c r="BI89" s="76"/>
    </row>
    <row r="90" spans="1:61" s="1" customFormat="1" ht="10.15" customHeight="1" x14ac:dyDescent="0.15">
      <c r="A90" s="22"/>
      <c r="B90" s="22"/>
      <c r="C90" s="815" t="str">
        <f>C4</f>
        <v>令和　３</v>
      </c>
      <c r="D90" s="815"/>
      <c r="E90" s="815"/>
      <c r="F90" s="815"/>
      <c r="G90" s="815"/>
      <c r="H90" s="815"/>
      <c r="I90" s="1413" t="s">
        <v>97</v>
      </c>
      <c r="J90" s="1413"/>
      <c r="K90" s="1413"/>
      <c r="L90" s="1413"/>
      <c r="M90" s="1413"/>
      <c r="N90" s="1413"/>
      <c r="O90" s="1413"/>
      <c r="P90" s="1413"/>
      <c r="Q90" s="1413"/>
      <c r="R90" s="1413"/>
      <c r="S90" s="1413"/>
      <c r="T90" s="1413"/>
      <c r="U90" s="1413"/>
      <c r="V90" s="1413"/>
      <c r="W90" s="1413"/>
      <c r="X90" s="1413"/>
      <c r="Y90" s="1413"/>
      <c r="Z90" s="1413"/>
      <c r="AA90" s="1413"/>
      <c r="AB90" s="1413"/>
      <c r="AC90" s="1413"/>
      <c r="AD90" s="1413"/>
      <c r="AE90" s="1413"/>
      <c r="AF90" s="1413"/>
      <c r="AG90" s="1413"/>
      <c r="AH90" s="1413"/>
      <c r="AI90" s="1413"/>
      <c r="AJ90" s="22"/>
      <c r="AK90" s="22"/>
      <c r="AL90" s="22"/>
      <c r="AM90" s="22"/>
      <c r="AN90" s="22"/>
      <c r="AO90" s="22"/>
      <c r="AP90" s="22"/>
      <c r="AQ90" s="22"/>
      <c r="AR90" s="274"/>
      <c r="AS90" s="274"/>
      <c r="AT90" s="274"/>
      <c r="AU90" s="274"/>
      <c r="AV90" s="274"/>
      <c r="AW90" s="274"/>
      <c r="AX90" s="1424"/>
      <c r="AY90" s="1425"/>
      <c r="AZ90" s="1425"/>
      <c r="BA90" s="1425"/>
      <c r="BB90" s="1425"/>
      <c r="BC90" s="1425"/>
      <c r="BD90" s="1425"/>
      <c r="BE90" s="1426"/>
      <c r="BF90" s="28"/>
      <c r="BG90" s="22"/>
      <c r="BH90" s="22"/>
      <c r="BI90" s="22"/>
    </row>
    <row r="91" spans="1:61" s="1" customFormat="1" ht="10.15" customHeight="1" x14ac:dyDescent="0.15">
      <c r="A91" s="22"/>
      <c r="B91" s="22"/>
      <c r="C91" s="816"/>
      <c r="D91" s="816"/>
      <c r="E91" s="816"/>
      <c r="F91" s="816"/>
      <c r="G91" s="816"/>
      <c r="H91" s="816"/>
      <c r="I91" s="1414"/>
      <c r="J91" s="1414"/>
      <c r="K91" s="1414"/>
      <c r="L91" s="1414"/>
      <c r="M91" s="1414"/>
      <c r="N91" s="1414"/>
      <c r="O91" s="1414"/>
      <c r="P91" s="1414"/>
      <c r="Q91" s="1414"/>
      <c r="R91" s="1414"/>
      <c r="S91" s="1414"/>
      <c r="T91" s="1414"/>
      <c r="U91" s="1414"/>
      <c r="V91" s="1414"/>
      <c r="W91" s="1414"/>
      <c r="X91" s="1414"/>
      <c r="Y91" s="1414"/>
      <c r="Z91" s="1414"/>
      <c r="AA91" s="1414"/>
      <c r="AB91" s="1414"/>
      <c r="AC91" s="1414"/>
      <c r="AD91" s="1414"/>
      <c r="AE91" s="1414"/>
      <c r="AF91" s="1414"/>
      <c r="AG91" s="1414"/>
      <c r="AH91" s="1414"/>
      <c r="AI91" s="1414"/>
      <c r="AJ91" s="22"/>
      <c r="AK91" s="22"/>
      <c r="AL91" s="22"/>
      <c r="AM91" s="22"/>
      <c r="AN91" s="22"/>
      <c r="AO91" s="22"/>
      <c r="AP91" s="22"/>
      <c r="AQ91" s="22"/>
      <c r="AR91" s="274"/>
      <c r="AS91" s="274"/>
      <c r="AT91" s="274"/>
      <c r="AU91" s="274"/>
      <c r="AV91" s="274"/>
      <c r="AW91" s="274"/>
      <c r="AX91" s="274"/>
      <c r="AY91" s="274"/>
      <c r="AZ91" s="274"/>
      <c r="BA91" s="274"/>
      <c r="BB91" s="274"/>
      <c r="BC91" s="28"/>
      <c r="BD91" s="276"/>
      <c r="BE91" s="276"/>
      <c r="BF91" s="28"/>
      <c r="BG91" s="22"/>
      <c r="BH91" s="22"/>
      <c r="BI91" s="22"/>
    </row>
    <row r="92" spans="1:61" s="62" customFormat="1" ht="4.9000000000000004" customHeight="1" x14ac:dyDescent="0.1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row>
    <row r="93" spans="1:61" s="1" customFormat="1" ht="10.15" customHeight="1" x14ac:dyDescent="0.15">
      <c r="A93" s="22"/>
      <c r="B93" s="1110" t="s">
        <v>9</v>
      </c>
      <c r="C93" s="1111"/>
      <c r="D93" s="1111"/>
      <c r="E93" s="1111"/>
      <c r="F93" s="1111"/>
      <c r="G93" s="1111"/>
      <c r="H93" s="1111"/>
      <c r="I93" s="1111"/>
      <c r="J93" s="1111"/>
      <c r="K93" s="1111"/>
      <c r="L93" s="1111"/>
      <c r="M93" s="1109" t="s">
        <v>98</v>
      </c>
      <c r="N93" s="1109"/>
      <c r="O93" s="1109"/>
      <c r="P93" s="1109"/>
      <c r="Q93" s="1109" t="s">
        <v>11</v>
      </c>
      <c r="R93" s="1109"/>
      <c r="S93" s="1109" t="s">
        <v>99</v>
      </c>
      <c r="T93" s="1109"/>
      <c r="U93" s="1109"/>
      <c r="V93" s="1109"/>
      <c r="W93" s="1109" t="s">
        <v>100</v>
      </c>
      <c r="X93" s="1109"/>
      <c r="Y93" s="1109"/>
      <c r="Z93" s="1109"/>
      <c r="AA93" s="1109"/>
      <c r="AB93" s="1109"/>
      <c r="AC93" s="1109"/>
      <c r="AD93" s="1109"/>
      <c r="AE93" s="1109"/>
      <c r="AF93" s="1109"/>
      <c r="AG93" s="1109"/>
      <c r="AH93" s="1109"/>
      <c r="AI93" s="437" t="s">
        <v>101</v>
      </c>
      <c r="AJ93" s="436"/>
      <c r="AK93" s="436"/>
      <c r="AL93" s="436"/>
      <c r="AM93" s="436"/>
      <c r="AN93" s="436"/>
      <c r="AO93" s="22"/>
      <c r="AP93" s="22"/>
      <c r="AQ93" s="22"/>
      <c r="AR93" s="1349" t="s">
        <v>102</v>
      </c>
      <c r="AS93" s="1345"/>
      <c r="AT93" s="1345"/>
      <c r="AU93" s="1345"/>
      <c r="AV93" s="1345"/>
      <c r="AW93" s="1345"/>
      <c r="AX93" s="1345"/>
      <c r="AY93" s="1345"/>
      <c r="AZ93" s="1345"/>
      <c r="BA93" s="1102">
        <f>BA7</f>
        <v>0</v>
      </c>
      <c r="BB93" s="1103"/>
      <c r="BC93" s="1345" t="s">
        <v>103</v>
      </c>
      <c r="BD93" s="1345"/>
      <c r="BE93" s="1346"/>
      <c r="BF93" s="22"/>
      <c r="BG93" s="22"/>
      <c r="BH93" s="22"/>
      <c r="BI93" s="22"/>
    </row>
    <row r="94" spans="1:61" s="1" customFormat="1" ht="10.15" customHeight="1" x14ac:dyDescent="0.15">
      <c r="A94" s="22"/>
      <c r="B94" s="1112"/>
      <c r="C94" s="1113"/>
      <c r="D94" s="1113"/>
      <c r="E94" s="1113"/>
      <c r="F94" s="1113"/>
      <c r="G94" s="1113"/>
      <c r="H94" s="1113"/>
      <c r="I94" s="1113"/>
      <c r="J94" s="1113"/>
      <c r="K94" s="1113"/>
      <c r="L94" s="1113"/>
      <c r="M94" s="1120" t="str">
        <f>M8</f>
        <v>1</v>
      </c>
      <c r="N94" s="1120"/>
      <c r="O94" s="1080" t="str">
        <f>O8</f>
        <v>5</v>
      </c>
      <c r="P94" s="1080"/>
      <c r="Q94" s="1080" t="str">
        <f t="shared" ref="Q94" si="19">Q8</f>
        <v>1</v>
      </c>
      <c r="R94" s="1080"/>
      <c r="S94" s="1080" t="str">
        <f t="shared" ref="S94" si="20">S8</f>
        <v>0</v>
      </c>
      <c r="T94" s="1080"/>
      <c r="U94" s="1080" t="str">
        <f t="shared" ref="U94" si="21">U8</f>
        <v>3</v>
      </c>
      <c r="V94" s="1080"/>
      <c r="W94" s="1080" t="str">
        <f t="shared" ref="W94" si="22">W8</f>
        <v>9</v>
      </c>
      <c r="X94" s="1080"/>
      <c r="Y94" s="1080" t="str">
        <f t="shared" ref="Y94" si="23">Y8</f>
        <v>3</v>
      </c>
      <c r="Z94" s="1080"/>
      <c r="AA94" s="1080" t="str">
        <f t="shared" ref="AA94" si="24">AA8</f>
        <v>6</v>
      </c>
      <c r="AB94" s="1080"/>
      <c r="AC94" s="1080" t="str">
        <f t="shared" ref="AC94" si="25">AC8</f>
        <v>1</v>
      </c>
      <c r="AD94" s="1080"/>
      <c r="AE94" s="1080" t="str">
        <f t="shared" ref="AE94" si="26">AE8</f>
        <v>5</v>
      </c>
      <c r="AF94" s="1080"/>
      <c r="AG94" s="1080" t="str">
        <f t="shared" ref="AG94" si="27">AG8</f>
        <v>5</v>
      </c>
      <c r="AH94" s="1080"/>
      <c r="AI94" s="1080">
        <f t="shared" ref="AI94" si="28">AI8</f>
        <v>0</v>
      </c>
      <c r="AJ94" s="1080"/>
      <c r="AK94" s="1080">
        <f t="shared" ref="AK94" si="29">AK8</f>
        <v>0</v>
      </c>
      <c r="AL94" s="1080"/>
      <c r="AM94" s="1080">
        <f t="shared" ref="AM94" si="30">AM8</f>
        <v>0</v>
      </c>
      <c r="AN94" s="1080"/>
      <c r="AO94" s="22"/>
      <c r="AP94" s="22"/>
      <c r="AQ94" s="22"/>
      <c r="AR94" s="1350"/>
      <c r="AS94" s="1347"/>
      <c r="AT94" s="1347"/>
      <c r="AU94" s="1347"/>
      <c r="AV94" s="1347"/>
      <c r="AW94" s="1347"/>
      <c r="AX94" s="1347"/>
      <c r="AY94" s="1347"/>
      <c r="AZ94" s="1347"/>
      <c r="BA94" s="1104"/>
      <c r="BB94" s="1104"/>
      <c r="BC94" s="1347"/>
      <c r="BD94" s="1347"/>
      <c r="BE94" s="1348"/>
      <c r="BF94" s="22"/>
      <c r="BG94" s="22"/>
      <c r="BH94" s="22"/>
      <c r="BI94" s="22"/>
    </row>
    <row r="95" spans="1:61" s="1" customFormat="1" ht="10.15" customHeight="1" x14ac:dyDescent="0.15">
      <c r="A95" s="22"/>
      <c r="B95" s="1112"/>
      <c r="C95" s="1113"/>
      <c r="D95" s="1113"/>
      <c r="E95" s="1113"/>
      <c r="F95" s="1113"/>
      <c r="G95" s="1113"/>
      <c r="H95" s="1113"/>
      <c r="I95" s="1113"/>
      <c r="J95" s="1113"/>
      <c r="K95" s="1113"/>
      <c r="L95" s="1113"/>
      <c r="M95" s="1120"/>
      <c r="N95" s="1120"/>
      <c r="O95" s="1081"/>
      <c r="P95" s="1081"/>
      <c r="Q95" s="1081"/>
      <c r="R95" s="1081"/>
      <c r="S95" s="1081"/>
      <c r="T95" s="1081"/>
      <c r="U95" s="1081"/>
      <c r="V95" s="1081"/>
      <c r="W95" s="1081"/>
      <c r="X95" s="1081"/>
      <c r="Y95" s="1081"/>
      <c r="Z95" s="1081"/>
      <c r="AA95" s="1081"/>
      <c r="AB95" s="1081"/>
      <c r="AC95" s="1081"/>
      <c r="AD95" s="1081"/>
      <c r="AE95" s="1081"/>
      <c r="AF95" s="1081"/>
      <c r="AG95" s="1081"/>
      <c r="AH95" s="1081"/>
      <c r="AI95" s="1081"/>
      <c r="AJ95" s="1081"/>
      <c r="AK95" s="1081"/>
      <c r="AL95" s="1081"/>
      <c r="AM95" s="1081"/>
      <c r="AN95" s="1081"/>
      <c r="AO95" s="22"/>
      <c r="AP95" s="22"/>
      <c r="AQ95" s="22"/>
      <c r="AR95" s="22"/>
      <c r="AS95" s="22"/>
      <c r="AT95" s="22"/>
      <c r="AU95" s="22"/>
      <c r="AV95" s="22"/>
      <c r="AW95" s="22"/>
      <c r="AX95" s="22"/>
      <c r="AY95" s="22"/>
      <c r="AZ95" s="22"/>
      <c r="BA95" s="22"/>
      <c r="BB95" s="22"/>
      <c r="BC95" s="22"/>
      <c r="BD95" s="22"/>
      <c r="BE95" s="22"/>
      <c r="BF95" s="22"/>
      <c r="BG95" s="22"/>
      <c r="BH95" s="22"/>
      <c r="BI95" s="22"/>
    </row>
    <row r="96" spans="1:61" s="2" customFormat="1" ht="12" customHeight="1" x14ac:dyDescent="0.15">
      <c r="A96" s="29"/>
      <c r="B96" s="1402" t="s">
        <v>104</v>
      </c>
      <c r="C96" s="1403"/>
      <c r="D96" s="1114" t="s">
        <v>105</v>
      </c>
      <c r="E96" s="1115"/>
      <c r="F96" s="1115"/>
      <c r="G96" s="1115"/>
      <c r="H96" s="1115"/>
      <c r="I96" s="1115"/>
      <c r="J96" s="1115"/>
      <c r="K96" s="1115"/>
      <c r="L96" s="1116"/>
      <c r="M96" s="1082" t="s">
        <v>106</v>
      </c>
      <c r="N96" s="1066"/>
      <c r="O96" s="1066"/>
      <c r="P96" s="1066"/>
      <c r="Q96" s="1066"/>
      <c r="R96" s="1066"/>
      <c r="S96" s="1083"/>
      <c r="T96" s="1065" t="s">
        <v>107</v>
      </c>
      <c r="U96" s="1066"/>
      <c r="V96" s="1066"/>
      <c r="W96" s="1066"/>
      <c r="X96" s="1066"/>
      <c r="Y96" s="1066"/>
      <c r="Z96" s="1066"/>
      <c r="AA96" s="1066"/>
      <c r="AB96" s="1066"/>
      <c r="AC96" s="1067"/>
      <c r="AD96" s="1071" t="s">
        <v>108</v>
      </c>
      <c r="AE96" s="1072"/>
      <c r="AF96" s="1065" t="s">
        <v>30</v>
      </c>
      <c r="AG96" s="1066"/>
      <c r="AH96" s="1066"/>
      <c r="AI96" s="1066"/>
      <c r="AJ96" s="1066"/>
      <c r="AK96" s="1066"/>
      <c r="AL96" s="1066"/>
      <c r="AM96" s="1066"/>
      <c r="AN96" s="1066"/>
      <c r="AO96" s="1067"/>
      <c r="AP96" s="1075" t="s">
        <v>109</v>
      </c>
      <c r="AQ96" s="1076"/>
      <c r="AR96" s="1076"/>
      <c r="AS96" s="1076"/>
      <c r="AT96" s="1076"/>
      <c r="AU96" s="1077"/>
      <c r="AV96" s="1065" t="s">
        <v>110</v>
      </c>
      <c r="AW96" s="1066"/>
      <c r="AX96" s="1066"/>
      <c r="AY96" s="1066"/>
      <c r="AZ96" s="1066"/>
      <c r="BA96" s="1066"/>
      <c r="BB96" s="1066"/>
      <c r="BC96" s="1066"/>
      <c r="BD96" s="1066"/>
      <c r="BE96" s="1406"/>
      <c r="BF96" s="29"/>
      <c r="BG96" s="29"/>
      <c r="BH96" s="29"/>
      <c r="BI96" s="29"/>
    </row>
    <row r="97" spans="1:61" s="2" customFormat="1" ht="12" customHeight="1" x14ac:dyDescent="0.15">
      <c r="A97" s="29"/>
      <c r="B97" s="1404"/>
      <c r="C97" s="1405"/>
      <c r="D97" s="1117"/>
      <c r="E97" s="1118"/>
      <c r="F97" s="1118"/>
      <c r="G97" s="1118"/>
      <c r="H97" s="1118"/>
      <c r="I97" s="1118"/>
      <c r="J97" s="1118"/>
      <c r="K97" s="1118"/>
      <c r="L97" s="1119"/>
      <c r="M97" s="1084"/>
      <c r="N97" s="1069"/>
      <c r="O97" s="1069"/>
      <c r="P97" s="1069"/>
      <c r="Q97" s="1069"/>
      <c r="R97" s="1069"/>
      <c r="S97" s="1085"/>
      <c r="T97" s="1068"/>
      <c r="U97" s="1069"/>
      <c r="V97" s="1069"/>
      <c r="W97" s="1069"/>
      <c r="X97" s="1069"/>
      <c r="Y97" s="1069"/>
      <c r="Z97" s="1069"/>
      <c r="AA97" s="1069"/>
      <c r="AB97" s="1069"/>
      <c r="AC97" s="1070"/>
      <c r="AD97" s="1073"/>
      <c r="AE97" s="1074"/>
      <c r="AF97" s="1068"/>
      <c r="AG97" s="1069"/>
      <c r="AH97" s="1069"/>
      <c r="AI97" s="1069"/>
      <c r="AJ97" s="1069"/>
      <c r="AK97" s="1069"/>
      <c r="AL97" s="1069"/>
      <c r="AM97" s="1069"/>
      <c r="AN97" s="1069"/>
      <c r="AO97" s="1070"/>
      <c r="AP97" s="1062" t="s">
        <v>111</v>
      </c>
      <c r="AQ97" s="1063"/>
      <c r="AR97" s="1064"/>
      <c r="AS97" s="1409" t="s">
        <v>112</v>
      </c>
      <c r="AT97" s="1063"/>
      <c r="AU97" s="1410"/>
      <c r="AV97" s="1407"/>
      <c r="AW97" s="1069"/>
      <c r="AX97" s="1069"/>
      <c r="AY97" s="1069"/>
      <c r="AZ97" s="1069"/>
      <c r="BA97" s="1069"/>
      <c r="BB97" s="1069"/>
      <c r="BC97" s="1069"/>
      <c r="BD97" s="1069"/>
      <c r="BE97" s="1408"/>
      <c r="BF97" s="29"/>
      <c r="BG97" s="29"/>
      <c r="BH97" s="29"/>
      <c r="BI97" s="29"/>
    </row>
    <row r="98" spans="1:61" s="62" customFormat="1" ht="7.5" customHeight="1" x14ac:dyDescent="0.15">
      <c r="A98" s="76"/>
      <c r="B98" s="1024">
        <v>31</v>
      </c>
      <c r="C98" s="1025"/>
      <c r="D98" s="961" t="s">
        <v>113</v>
      </c>
      <c r="E98" s="962"/>
      <c r="F98" s="962"/>
      <c r="G98" s="962"/>
      <c r="H98" s="962"/>
      <c r="I98" s="962"/>
      <c r="J98" s="962"/>
      <c r="K98" s="962"/>
      <c r="L98" s="963"/>
      <c r="M98" s="906" t="str">
        <f>M12</f>
        <v>平成27年3月31日
以前のもの</v>
      </c>
      <c r="N98" s="907"/>
      <c r="O98" s="907"/>
      <c r="P98" s="907"/>
      <c r="Q98" s="907"/>
      <c r="R98" s="907"/>
      <c r="S98" s="908"/>
      <c r="T98" s="916">
        <f>T12</f>
        <v>0</v>
      </c>
      <c r="U98" s="917"/>
      <c r="V98" s="917"/>
      <c r="W98" s="917"/>
      <c r="X98" s="917"/>
      <c r="Y98" s="917"/>
      <c r="Z98" s="917"/>
      <c r="AA98" s="917"/>
      <c r="AB98" s="918"/>
      <c r="AC98" s="914" t="s">
        <v>59</v>
      </c>
      <c r="AD98" s="885">
        <v>18</v>
      </c>
      <c r="AE98" s="895"/>
      <c r="AF98" s="1078"/>
      <c r="AG98" s="916">
        <f>AG12</f>
        <v>0</v>
      </c>
      <c r="AH98" s="917"/>
      <c r="AI98" s="917"/>
      <c r="AJ98" s="917"/>
      <c r="AK98" s="917"/>
      <c r="AL98" s="917"/>
      <c r="AM98" s="918"/>
      <c r="AN98" s="1032" t="s">
        <v>115</v>
      </c>
      <c r="AO98" s="1033"/>
      <c r="AP98" s="1095" t="s">
        <v>116</v>
      </c>
      <c r="AQ98" s="1096"/>
      <c r="AR98" s="1097"/>
      <c r="AS98" s="1095" t="s">
        <v>116</v>
      </c>
      <c r="AT98" s="1096"/>
      <c r="AU98" s="1097"/>
      <c r="AV98" s="857">
        <f>AV12</f>
        <v>0</v>
      </c>
      <c r="AW98" s="858"/>
      <c r="AX98" s="858"/>
      <c r="AY98" s="858"/>
      <c r="AZ98" s="858"/>
      <c r="BA98" s="858"/>
      <c r="BB98" s="858"/>
      <c r="BC98" s="858"/>
      <c r="BD98" s="858"/>
      <c r="BE98" s="881" t="s">
        <v>59</v>
      </c>
      <c r="BF98" s="241"/>
      <c r="BG98" s="241"/>
      <c r="BH98" s="241"/>
      <c r="BI98" s="76"/>
    </row>
    <row r="99" spans="1:61" s="62" customFormat="1" ht="10.5" customHeight="1" x14ac:dyDescent="0.15">
      <c r="A99" s="76"/>
      <c r="B99" s="1026"/>
      <c r="C99" s="1027"/>
      <c r="D99" s="964"/>
      <c r="E99" s="965"/>
      <c r="F99" s="965"/>
      <c r="G99" s="965"/>
      <c r="H99" s="965"/>
      <c r="I99" s="965"/>
      <c r="J99" s="965"/>
      <c r="K99" s="965"/>
      <c r="L99" s="966"/>
      <c r="M99" s="909"/>
      <c r="N99" s="910"/>
      <c r="O99" s="910"/>
      <c r="P99" s="910"/>
      <c r="Q99" s="910"/>
      <c r="R99" s="910"/>
      <c r="S99" s="911"/>
      <c r="T99" s="919"/>
      <c r="U99" s="920"/>
      <c r="V99" s="920"/>
      <c r="W99" s="920"/>
      <c r="X99" s="920"/>
      <c r="Y99" s="920"/>
      <c r="Z99" s="920"/>
      <c r="AA99" s="920"/>
      <c r="AB99" s="921"/>
      <c r="AC99" s="915"/>
      <c r="AD99" s="896"/>
      <c r="AE99" s="898"/>
      <c r="AF99" s="1079"/>
      <c r="AG99" s="919"/>
      <c r="AH99" s="920"/>
      <c r="AI99" s="920"/>
      <c r="AJ99" s="920"/>
      <c r="AK99" s="920"/>
      <c r="AL99" s="920"/>
      <c r="AM99" s="921"/>
      <c r="AN99" s="1034"/>
      <c r="AO99" s="1035"/>
      <c r="AP99" s="891">
        <v>89</v>
      </c>
      <c r="AQ99" s="897"/>
      <c r="AR99" s="898"/>
      <c r="AS99" s="1387">
        <f>AS13</f>
        <v>0</v>
      </c>
      <c r="AT99" s="1388"/>
      <c r="AU99" s="1389"/>
      <c r="AV99" s="859"/>
      <c r="AW99" s="860"/>
      <c r="AX99" s="860"/>
      <c r="AY99" s="860"/>
      <c r="AZ99" s="860"/>
      <c r="BA99" s="860"/>
      <c r="BB99" s="860"/>
      <c r="BC99" s="860"/>
      <c r="BD99" s="860"/>
      <c r="BE99" s="882"/>
      <c r="BF99" s="277"/>
      <c r="BG99" s="277"/>
      <c r="BH99" s="277"/>
      <c r="BI99" s="278" t="s">
        <v>117</v>
      </c>
    </row>
    <row r="100" spans="1:61" s="62" customFormat="1" ht="7.5" customHeight="1" x14ac:dyDescent="0.15">
      <c r="A100" s="76"/>
      <c r="B100" s="1026"/>
      <c r="C100" s="1027"/>
      <c r="D100" s="964"/>
      <c r="E100" s="965"/>
      <c r="F100" s="965"/>
      <c r="G100" s="965"/>
      <c r="H100" s="965"/>
      <c r="I100" s="965"/>
      <c r="J100" s="965"/>
      <c r="K100" s="965"/>
      <c r="L100" s="966"/>
      <c r="M100" s="900" t="str">
        <f>M14</f>
        <v>平成30年3月31日
以前のもの</v>
      </c>
      <c r="N100" s="901"/>
      <c r="O100" s="901"/>
      <c r="P100" s="901"/>
      <c r="Q100" s="901"/>
      <c r="R100" s="901"/>
      <c r="S100" s="902"/>
      <c r="T100" s="916">
        <f t="shared" ref="T100" si="31">T14</f>
        <v>0</v>
      </c>
      <c r="U100" s="917"/>
      <c r="V100" s="917"/>
      <c r="W100" s="917"/>
      <c r="X100" s="917"/>
      <c r="Y100" s="917"/>
      <c r="Z100" s="917"/>
      <c r="AA100" s="917"/>
      <c r="AB100" s="918"/>
      <c r="AC100" s="279"/>
      <c r="AD100" s="885">
        <v>19</v>
      </c>
      <c r="AE100" s="887"/>
      <c r="AF100" s="912"/>
      <c r="AG100" s="916">
        <f t="shared" ref="AG100" si="32">AG14</f>
        <v>0</v>
      </c>
      <c r="AH100" s="917"/>
      <c r="AI100" s="917"/>
      <c r="AJ100" s="917"/>
      <c r="AK100" s="917"/>
      <c r="AL100" s="917"/>
      <c r="AM100" s="918"/>
      <c r="AN100" s="280"/>
      <c r="AO100" s="279"/>
      <c r="AP100" s="888">
        <v>79</v>
      </c>
      <c r="AQ100" s="889"/>
      <c r="AR100" s="890"/>
      <c r="AS100" s="869">
        <f>AS14</f>
        <v>0</v>
      </c>
      <c r="AT100" s="870"/>
      <c r="AU100" s="871"/>
      <c r="AV100" s="857">
        <f t="shared" ref="AV100" si="33">AV14</f>
        <v>0</v>
      </c>
      <c r="AW100" s="858"/>
      <c r="AX100" s="858"/>
      <c r="AY100" s="858"/>
      <c r="AZ100" s="858"/>
      <c r="BA100" s="858"/>
      <c r="BB100" s="858"/>
      <c r="BC100" s="858"/>
      <c r="BD100" s="858"/>
      <c r="BE100" s="883"/>
      <c r="BF100" s="277"/>
      <c r="BG100" s="277"/>
      <c r="BH100" s="277"/>
      <c r="BI100" s="278"/>
    </row>
    <row r="101" spans="1:61" s="62" customFormat="1" ht="10.5" customHeight="1" x14ac:dyDescent="0.15">
      <c r="A101" s="76"/>
      <c r="B101" s="1026"/>
      <c r="C101" s="1027"/>
      <c r="D101" s="964"/>
      <c r="E101" s="965"/>
      <c r="F101" s="965"/>
      <c r="G101" s="965"/>
      <c r="H101" s="965"/>
      <c r="I101" s="965"/>
      <c r="J101" s="965"/>
      <c r="K101" s="965"/>
      <c r="L101" s="966"/>
      <c r="M101" s="903"/>
      <c r="N101" s="904"/>
      <c r="O101" s="904"/>
      <c r="P101" s="904"/>
      <c r="Q101" s="904"/>
      <c r="R101" s="904"/>
      <c r="S101" s="905"/>
      <c r="T101" s="919"/>
      <c r="U101" s="920"/>
      <c r="V101" s="920"/>
      <c r="W101" s="920"/>
      <c r="X101" s="920"/>
      <c r="Y101" s="920"/>
      <c r="Z101" s="920"/>
      <c r="AA101" s="920"/>
      <c r="AB101" s="921"/>
      <c r="AC101" s="281"/>
      <c r="AD101" s="888"/>
      <c r="AE101" s="890"/>
      <c r="AF101" s="913"/>
      <c r="AG101" s="919"/>
      <c r="AH101" s="920"/>
      <c r="AI101" s="920"/>
      <c r="AJ101" s="920"/>
      <c r="AK101" s="920"/>
      <c r="AL101" s="920"/>
      <c r="AM101" s="921"/>
      <c r="AN101" s="922"/>
      <c r="AO101" s="922"/>
      <c r="AP101" s="891"/>
      <c r="AQ101" s="892"/>
      <c r="AR101" s="893"/>
      <c r="AS101" s="872"/>
      <c r="AT101" s="873"/>
      <c r="AU101" s="874"/>
      <c r="AV101" s="859"/>
      <c r="AW101" s="860"/>
      <c r="AX101" s="860"/>
      <c r="AY101" s="860"/>
      <c r="AZ101" s="860"/>
      <c r="BA101" s="860"/>
      <c r="BB101" s="860"/>
      <c r="BC101" s="860"/>
      <c r="BD101" s="860"/>
      <c r="BE101" s="884"/>
      <c r="BF101" s="282">
        <v>4</v>
      </c>
      <c r="BG101" s="282">
        <v>3</v>
      </c>
      <c r="BH101" s="282">
        <v>2</v>
      </c>
      <c r="BI101" s="283">
        <v>1</v>
      </c>
    </row>
    <row r="102" spans="1:61" s="62" customFormat="1" ht="7.5" customHeight="1" x14ac:dyDescent="0.15">
      <c r="A102" s="76"/>
      <c r="B102" s="1028"/>
      <c r="C102" s="1029"/>
      <c r="D102" s="964"/>
      <c r="E102" s="965"/>
      <c r="F102" s="965"/>
      <c r="G102" s="965"/>
      <c r="H102" s="965"/>
      <c r="I102" s="965"/>
      <c r="J102" s="965"/>
      <c r="K102" s="965"/>
      <c r="L102" s="966"/>
      <c r="M102" s="900" t="str">
        <f>M16</f>
        <v>平成30年4月1日
以降のもの</v>
      </c>
      <c r="N102" s="901"/>
      <c r="O102" s="901"/>
      <c r="P102" s="901"/>
      <c r="Q102" s="901"/>
      <c r="R102" s="901"/>
      <c r="S102" s="902"/>
      <c r="T102" s="916">
        <f t="shared" ref="T102" si="34">T16</f>
        <v>0</v>
      </c>
      <c r="U102" s="917"/>
      <c r="V102" s="917"/>
      <c r="W102" s="917"/>
      <c r="X102" s="917"/>
      <c r="Y102" s="917"/>
      <c r="Z102" s="917"/>
      <c r="AA102" s="917"/>
      <c r="AB102" s="918"/>
      <c r="AC102" s="284"/>
      <c r="AD102" s="888"/>
      <c r="AE102" s="890"/>
      <c r="AF102" s="912"/>
      <c r="AG102" s="916">
        <f t="shared" ref="AG102" si="35">AG16</f>
        <v>0</v>
      </c>
      <c r="AH102" s="917"/>
      <c r="AI102" s="917"/>
      <c r="AJ102" s="917"/>
      <c r="AK102" s="917"/>
      <c r="AL102" s="917"/>
      <c r="AM102" s="918"/>
      <c r="AN102" s="285"/>
      <c r="AO102" s="285"/>
      <c r="AP102" s="888">
        <f>AP16</f>
        <v>0</v>
      </c>
      <c r="AQ102" s="889"/>
      <c r="AR102" s="890"/>
      <c r="AS102" s="869">
        <f t="shared" ref="AS102" si="36">AS16</f>
        <v>0</v>
      </c>
      <c r="AT102" s="870"/>
      <c r="AU102" s="871"/>
      <c r="AV102" s="857">
        <f t="shared" ref="AV102" si="37">AV16</f>
        <v>0</v>
      </c>
      <c r="AW102" s="858"/>
      <c r="AX102" s="858"/>
      <c r="AY102" s="858"/>
      <c r="AZ102" s="858"/>
      <c r="BA102" s="858"/>
      <c r="BB102" s="858"/>
      <c r="BC102" s="858"/>
      <c r="BD102" s="858"/>
      <c r="BE102" s="286"/>
      <c r="BF102" s="282"/>
      <c r="BG102" s="282"/>
      <c r="BH102" s="282"/>
      <c r="BI102" s="283"/>
    </row>
    <row r="103" spans="1:61" s="62" customFormat="1" ht="10.5" customHeight="1" x14ac:dyDescent="0.15">
      <c r="A103" s="76"/>
      <c r="B103" s="1030"/>
      <c r="C103" s="1031"/>
      <c r="D103" s="967"/>
      <c r="E103" s="968"/>
      <c r="F103" s="968"/>
      <c r="G103" s="968"/>
      <c r="H103" s="968"/>
      <c r="I103" s="968"/>
      <c r="J103" s="968"/>
      <c r="K103" s="968"/>
      <c r="L103" s="969"/>
      <c r="M103" s="903"/>
      <c r="N103" s="904"/>
      <c r="O103" s="904"/>
      <c r="P103" s="904"/>
      <c r="Q103" s="904"/>
      <c r="R103" s="904"/>
      <c r="S103" s="905"/>
      <c r="T103" s="919"/>
      <c r="U103" s="920"/>
      <c r="V103" s="920"/>
      <c r="W103" s="920"/>
      <c r="X103" s="920"/>
      <c r="Y103" s="920"/>
      <c r="Z103" s="920"/>
      <c r="AA103" s="920"/>
      <c r="AB103" s="921"/>
      <c r="AC103" s="287"/>
      <c r="AD103" s="891"/>
      <c r="AE103" s="893"/>
      <c r="AF103" s="913"/>
      <c r="AG103" s="919"/>
      <c r="AH103" s="920"/>
      <c r="AI103" s="920"/>
      <c r="AJ103" s="920"/>
      <c r="AK103" s="920"/>
      <c r="AL103" s="920"/>
      <c r="AM103" s="921"/>
      <c r="AN103" s="926"/>
      <c r="AO103" s="927"/>
      <c r="AP103" s="891"/>
      <c r="AQ103" s="892"/>
      <c r="AR103" s="893"/>
      <c r="AS103" s="872"/>
      <c r="AT103" s="873"/>
      <c r="AU103" s="874"/>
      <c r="AV103" s="859"/>
      <c r="AW103" s="860"/>
      <c r="AX103" s="860"/>
      <c r="AY103" s="860"/>
      <c r="AZ103" s="860"/>
      <c r="BA103" s="860"/>
      <c r="BB103" s="860"/>
      <c r="BC103" s="860"/>
      <c r="BD103" s="860"/>
      <c r="BE103" s="288"/>
      <c r="BF103" s="960" t="s">
        <v>120</v>
      </c>
      <c r="BG103" s="899" t="s">
        <v>121</v>
      </c>
      <c r="BH103" s="852" t="s">
        <v>122</v>
      </c>
      <c r="BI103" s="1054" t="s">
        <v>123</v>
      </c>
    </row>
    <row r="104" spans="1:61" s="62" customFormat="1" ht="7.5" customHeight="1" x14ac:dyDescent="0.15">
      <c r="A104" s="76"/>
      <c r="B104" s="1007">
        <v>32</v>
      </c>
      <c r="C104" s="887"/>
      <c r="D104" s="1015" t="s">
        <v>124</v>
      </c>
      <c r="E104" s="1016"/>
      <c r="F104" s="1016"/>
      <c r="G104" s="1016"/>
      <c r="H104" s="1016"/>
      <c r="I104" s="1016"/>
      <c r="J104" s="1016"/>
      <c r="K104" s="1016"/>
      <c r="L104" s="1017"/>
      <c r="M104" s="906" t="str">
        <f>M18</f>
        <v>平成27年3月31日
以前のもの</v>
      </c>
      <c r="N104" s="907"/>
      <c r="O104" s="907"/>
      <c r="P104" s="907"/>
      <c r="Q104" s="907"/>
      <c r="R104" s="907"/>
      <c r="S104" s="908"/>
      <c r="T104" s="916">
        <f t="shared" ref="T104" si="38">T18</f>
        <v>0</v>
      </c>
      <c r="U104" s="917"/>
      <c r="V104" s="917"/>
      <c r="W104" s="917"/>
      <c r="X104" s="917"/>
      <c r="Y104" s="917"/>
      <c r="Z104" s="917"/>
      <c r="AA104" s="917"/>
      <c r="AB104" s="918"/>
      <c r="AC104" s="914"/>
      <c r="AD104" s="885">
        <v>20</v>
      </c>
      <c r="AE104" s="887"/>
      <c r="AF104" s="912"/>
      <c r="AG104" s="916">
        <f t="shared" ref="AG104" si="39">AG18</f>
        <v>0</v>
      </c>
      <c r="AH104" s="917"/>
      <c r="AI104" s="917"/>
      <c r="AJ104" s="917"/>
      <c r="AK104" s="917"/>
      <c r="AL104" s="917"/>
      <c r="AM104" s="918"/>
      <c r="AN104" s="1032"/>
      <c r="AO104" s="1033"/>
      <c r="AP104" s="888">
        <v>16</v>
      </c>
      <c r="AQ104" s="889"/>
      <c r="AR104" s="890"/>
      <c r="AS104" s="869">
        <f t="shared" ref="AS104" si="40">AS18</f>
        <v>0</v>
      </c>
      <c r="AT104" s="870"/>
      <c r="AU104" s="871"/>
      <c r="AV104" s="857">
        <f t="shared" ref="AV104" si="41">AV18</f>
        <v>0</v>
      </c>
      <c r="AW104" s="858"/>
      <c r="AX104" s="858"/>
      <c r="AY104" s="858"/>
      <c r="AZ104" s="858"/>
      <c r="BA104" s="858"/>
      <c r="BB104" s="858"/>
      <c r="BC104" s="858"/>
      <c r="BD104" s="858"/>
      <c r="BE104" s="881"/>
      <c r="BF104" s="960"/>
      <c r="BG104" s="899"/>
      <c r="BH104" s="852"/>
      <c r="BI104" s="1054"/>
    </row>
    <row r="105" spans="1:61" s="62" customFormat="1" ht="10.5" customHeight="1" x14ac:dyDescent="0.15">
      <c r="A105" s="76"/>
      <c r="B105" s="1036"/>
      <c r="C105" s="890"/>
      <c r="D105" s="1018"/>
      <c r="E105" s="1019"/>
      <c r="F105" s="1019"/>
      <c r="G105" s="1019"/>
      <c r="H105" s="1019"/>
      <c r="I105" s="1019"/>
      <c r="J105" s="1019"/>
      <c r="K105" s="1019"/>
      <c r="L105" s="1020"/>
      <c r="M105" s="909"/>
      <c r="N105" s="910"/>
      <c r="O105" s="910"/>
      <c r="P105" s="910"/>
      <c r="Q105" s="910"/>
      <c r="R105" s="910"/>
      <c r="S105" s="911"/>
      <c r="T105" s="919"/>
      <c r="U105" s="920"/>
      <c r="V105" s="920"/>
      <c r="W105" s="920"/>
      <c r="X105" s="920"/>
      <c r="Y105" s="920"/>
      <c r="Z105" s="920"/>
      <c r="AA105" s="920"/>
      <c r="AB105" s="921"/>
      <c r="AC105" s="915"/>
      <c r="AD105" s="888"/>
      <c r="AE105" s="890"/>
      <c r="AF105" s="913"/>
      <c r="AG105" s="919"/>
      <c r="AH105" s="920"/>
      <c r="AI105" s="920"/>
      <c r="AJ105" s="920"/>
      <c r="AK105" s="920"/>
      <c r="AL105" s="920"/>
      <c r="AM105" s="921"/>
      <c r="AN105" s="1034"/>
      <c r="AO105" s="1035"/>
      <c r="AP105" s="891"/>
      <c r="AQ105" s="892"/>
      <c r="AR105" s="893"/>
      <c r="AS105" s="872"/>
      <c r="AT105" s="873"/>
      <c r="AU105" s="874"/>
      <c r="AV105" s="859"/>
      <c r="AW105" s="860"/>
      <c r="AX105" s="860"/>
      <c r="AY105" s="860"/>
      <c r="AZ105" s="860"/>
      <c r="BA105" s="860"/>
      <c r="BB105" s="860"/>
      <c r="BC105" s="860"/>
      <c r="BD105" s="860"/>
      <c r="BE105" s="882"/>
      <c r="BF105" s="960"/>
      <c r="BG105" s="899"/>
      <c r="BH105" s="852"/>
      <c r="BI105" s="1054"/>
    </row>
    <row r="106" spans="1:61" s="62" customFormat="1" ht="7.5" customHeight="1" x14ac:dyDescent="0.15">
      <c r="A106" s="76"/>
      <c r="B106" s="1036"/>
      <c r="C106" s="890"/>
      <c r="D106" s="1018"/>
      <c r="E106" s="1019"/>
      <c r="F106" s="1019"/>
      <c r="G106" s="1019"/>
      <c r="H106" s="1019"/>
      <c r="I106" s="1019"/>
      <c r="J106" s="1019"/>
      <c r="K106" s="1019"/>
      <c r="L106" s="1020"/>
      <c r="M106" s="900" t="str">
        <f>M20</f>
        <v>平成30年3月31日
以前のもの</v>
      </c>
      <c r="N106" s="901"/>
      <c r="O106" s="901"/>
      <c r="P106" s="901"/>
      <c r="Q106" s="901"/>
      <c r="R106" s="901"/>
      <c r="S106" s="902"/>
      <c r="T106" s="916">
        <f t="shared" ref="T106" si="42">T20</f>
        <v>0</v>
      </c>
      <c r="U106" s="917"/>
      <c r="V106" s="917"/>
      <c r="W106" s="917"/>
      <c r="X106" s="917"/>
      <c r="Y106" s="917"/>
      <c r="Z106" s="917"/>
      <c r="AA106" s="917"/>
      <c r="AB106" s="918"/>
      <c r="AC106" s="279"/>
      <c r="AD106" s="888"/>
      <c r="AE106" s="890"/>
      <c r="AF106" s="912"/>
      <c r="AG106" s="916">
        <f t="shared" ref="AG106" si="43">AG20</f>
        <v>0</v>
      </c>
      <c r="AH106" s="917"/>
      <c r="AI106" s="917"/>
      <c r="AJ106" s="917"/>
      <c r="AK106" s="917"/>
      <c r="AL106" s="917"/>
      <c r="AM106" s="918"/>
      <c r="AN106" s="280"/>
      <c r="AO106" s="279"/>
      <c r="AP106" s="885">
        <v>11</v>
      </c>
      <c r="AQ106" s="886"/>
      <c r="AR106" s="887"/>
      <c r="AS106" s="869">
        <f t="shared" ref="AS106" si="44">AS20</f>
        <v>0</v>
      </c>
      <c r="AT106" s="870"/>
      <c r="AU106" s="871"/>
      <c r="AV106" s="857">
        <f t="shared" ref="AV106" si="45">AV20</f>
        <v>0</v>
      </c>
      <c r="AW106" s="858"/>
      <c r="AX106" s="858"/>
      <c r="AY106" s="858"/>
      <c r="AZ106" s="858"/>
      <c r="BA106" s="858"/>
      <c r="BB106" s="858"/>
      <c r="BC106" s="858"/>
      <c r="BD106" s="858"/>
      <c r="BE106" s="883"/>
      <c r="BF106" s="960"/>
      <c r="BG106" s="899"/>
      <c r="BH106" s="852"/>
      <c r="BI106" s="1054"/>
    </row>
    <row r="107" spans="1:61" s="62" customFormat="1" ht="10.5" customHeight="1" x14ac:dyDescent="0.15">
      <c r="A107" s="76"/>
      <c r="B107" s="1036"/>
      <c r="C107" s="890"/>
      <c r="D107" s="1018"/>
      <c r="E107" s="1019"/>
      <c r="F107" s="1019"/>
      <c r="G107" s="1019"/>
      <c r="H107" s="1019"/>
      <c r="I107" s="1019"/>
      <c r="J107" s="1019"/>
      <c r="K107" s="1019"/>
      <c r="L107" s="1020"/>
      <c r="M107" s="903"/>
      <c r="N107" s="904"/>
      <c r="O107" s="904"/>
      <c r="P107" s="904"/>
      <c r="Q107" s="904"/>
      <c r="R107" s="904"/>
      <c r="S107" s="905"/>
      <c r="T107" s="919"/>
      <c r="U107" s="920"/>
      <c r="V107" s="920"/>
      <c r="W107" s="920"/>
      <c r="X107" s="920"/>
      <c r="Y107" s="920"/>
      <c r="Z107" s="920"/>
      <c r="AA107" s="920"/>
      <c r="AB107" s="921"/>
      <c r="AC107" s="281"/>
      <c r="AD107" s="888"/>
      <c r="AE107" s="890"/>
      <c r="AF107" s="913"/>
      <c r="AG107" s="919"/>
      <c r="AH107" s="920"/>
      <c r="AI107" s="920"/>
      <c r="AJ107" s="920"/>
      <c r="AK107" s="920"/>
      <c r="AL107" s="920"/>
      <c r="AM107" s="921"/>
      <c r="AN107" s="922"/>
      <c r="AO107" s="922"/>
      <c r="AP107" s="888"/>
      <c r="AQ107" s="889"/>
      <c r="AR107" s="890"/>
      <c r="AS107" s="872"/>
      <c r="AT107" s="873"/>
      <c r="AU107" s="874"/>
      <c r="AV107" s="859"/>
      <c r="AW107" s="860"/>
      <c r="AX107" s="860"/>
      <c r="AY107" s="860"/>
      <c r="AZ107" s="860"/>
      <c r="BA107" s="860"/>
      <c r="BB107" s="860"/>
      <c r="BC107" s="860"/>
      <c r="BD107" s="860"/>
      <c r="BE107" s="884"/>
      <c r="BF107" s="960"/>
      <c r="BG107" s="899"/>
      <c r="BH107" s="852"/>
      <c r="BI107" s="1054"/>
    </row>
    <row r="108" spans="1:61" s="62" customFormat="1" ht="7.5" customHeight="1" x14ac:dyDescent="0.15">
      <c r="A108" s="76"/>
      <c r="B108" s="1036"/>
      <c r="C108" s="890"/>
      <c r="D108" s="1018"/>
      <c r="E108" s="1019"/>
      <c r="F108" s="1019"/>
      <c r="G108" s="1019"/>
      <c r="H108" s="1019"/>
      <c r="I108" s="1019"/>
      <c r="J108" s="1019"/>
      <c r="K108" s="1019"/>
      <c r="L108" s="1020"/>
      <c r="M108" s="900" t="str">
        <f>M22</f>
        <v>平成30年4月1日
以降のもの</v>
      </c>
      <c r="N108" s="901"/>
      <c r="O108" s="901"/>
      <c r="P108" s="901"/>
      <c r="Q108" s="901"/>
      <c r="R108" s="901"/>
      <c r="S108" s="902"/>
      <c r="T108" s="916">
        <f t="shared" ref="T108" si="46">T22</f>
        <v>0</v>
      </c>
      <c r="U108" s="917"/>
      <c r="V108" s="917"/>
      <c r="W108" s="917"/>
      <c r="X108" s="917"/>
      <c r="Y108" s="917"/>
      <c r="Z108" s="917"/>
      <c r="AA108" s="917"/>
      <c r="AB108" s="918"/>
      <c r="AC108" s="284"/>
      <c r="AD108" s="885">
        <v>19</v>
      </c>
      <c r="AE108" s="895"/>
      <c r="AF108" s="912"/>
      <c r="AG108" s="916">
        <f t="shared" ref="AG108" si="47">AG22</f>
        <v>0</v>
      </c>
      <c r="AH108" s="917"/>
      <c r="AI108" s="917"/>
      <c r="AJ108" s="917"/>
      <c r="AK108" s="917"/>
      <c r="AL108" s="917"/>
      <c r="AM108" s="918"/>
      <c r="AN108" s="285"/>
      <c r="AO108" s="285"/>
      <c r="AP108" s="888"/>
      <c r="AQ108" s="889"/>
      <c r="AR108" s="890"/>
      <c r="AS108" s="869">
        <f t="shared" ref="AS108" si="48">AS22</f>
        <v>0</v>
      </c>
      <c r="AT108" s="870"/>
      <c r="AU108" s="871"/>
      <c r="AV108" s="857">
        <f t="shared" ref="AV108" si="49">AV22</f>
        <v>0</v>
      </c>
      <c r="AW108" s="858"/>
      <c r="AX108" s="858"/>
      <c r="AY108" s="858"/>
      <c r="AZ108" s="858"/>
      <c r="BA108" s="858"/>
      <c r="BB108" s="858"/>
      <c r="BC108" s="858"/>
      <c r="BD108" s="858"/>
      <c r="BE108" s="286"/>
      <c r="BF108" s="960"/>
      <c r="BG108" s="899"/>
      <c r="BH108" s="852"/>
      <c r="BI108" s="1054"/>
    </row>
    <row r="109" spans="1:61" s="62" customFormat="1" ht="10.5" customHeight="1" x14ac:dyDescent="0.15">
      <c r="A109" s="76"/>
      <c r="B109" s="1008"/>
      <c r="C109" s="893"/>
      <c r="D109" s="1021"/>
      <c r="E109" s="1022"/>
      <c r="F109" s="1022"/>
      <c r="G109" s="1022"/>
      <c r="H109" s="1022"/>
      <c r="I109" s="1022"/>
      <c r="J109" s="1022"/>
      <c r="K109" s="1022"/>
      <c r="L109" s="1023"/>
      <c r="M109" s="903"/>
      <c r="N109" s="904"/>
      <c r="O109" s="904"/>
      <c r="P109" s="904"/>
      <c r="Q109" s="904"/>
      <c r="R109" s="904"/>
      <c r="S109" s="905"/>
      <c r="T109" s="919"/>
      <c r="U109" s="920"/>
      <c r="V109" s="920"/>
      <c r="W109" s="920"/>
      <c r="X109" s="920"/>
      <c r="Y109" s="920"/>
      <c r="Z109" s="920"/>
      <c r="AA109" s="920"/>
      <c r="AB109" s="921"/>
      <c r="AC109" s="287"/>
      <c r="AD109" s="1130"/>
      <c r="AE109" s="1131"/>
      <c r="AF109" s="913"/>
      <c r="AG109" s="919"/>
      <c r="AH109" s="920"/>
      <c r="AI109" s="920"/>
      <c r="AJ109" s="920"/>
      <c r="AK109" s="920"/>
      <c r="AL109" s="920"/>
      <c r="AM109" s="921"/>
      <c r="AN109" s="926"/>
      <c r="AO109" s="927"/>
      <c r="AP109" s="891"/>
      <c r="AQ109" s="892"/>
      <c r="AR109" s="893"/>
      <c r="AS109" s="872"/>
      <c r="AT109" s="873"/>
      <c r="AU109" s="874"/>
      <c r="AV109" s="859"/>
      <c r="AW109" s="860"/>
      <c r="AX109" s="860"/>
      <c r="AY109" s="860"/>
      <c r="AZ109" s="860"/>
      <c r="BA109" s="860"/>
      <c r="BB109" s="860"/>
      <c r="BC109" s="860"/>
      <c r="BD109" s="860"/>
      <c r="BE109" s="288"/>
      <c r="BF109" s="960"/>
      <c r="BG109" s="899"/>
      <c r="BH109" s="852"/>
      <c r="BI109" s="1054"/>
    </row>
    <row r="110" spans="1:61" s="62" customFormat="1" ht="7.5" customHeight="1" x14ac:dyDescent="0.15">
      <c r="A110" s="76"/>
      <c r="B110" s="1007">
        <v>33</v>
      </c>
      <c r="C110" s="887"/>
      <c r="D110" s="1015" t="s">
        <v>125</v>
      </c>
      <c r="E110" s="1016"/>
      <c r="F110" s="1016"/>
      <c r="G110" s="1016"/>
      <c r="H110" s="1016"/>
      <c r="I110" s="1016"/>
      <c r="J110" s="1016"/>
      <c r="K110" s="1016"/>
      <c r="L110" s="1017"/>
      <c r="M110" s="906" t="str">
        <f>M24</f>
        <v>平成27年3月31日
以前のもの</v>
      </c>
      <c r="N110" s="907"/>
      <c r="O110" s="907"/>
      <c r="P110" s="907"/>
      <c r="Q110" s="907"/>
      <c r="R110" s="907"/>
      <c r="S110" s="908"/>
      <c r="T110" s="916">
        <f t="shared" ref="T110" si="50">T24</f>
        <v>0</v>
      </c>
      <c r="U110" s="917"/>
      <c r="V110" s="917"/>
      <c r="W110" s="917"/>
      <c r="X110" s="917"/>
      <c r="Y110" s="917"/>
      <c r="Z110" s="917"/>
      <c r="AA110" s="917"/>
      <c r="AB110" s="918"/>
      <c r="AC110" s="914"/>
      <c r="AD110" s="885">
        <v>18</v>
      </c>
      <c r="AE110" s="887"/>
      <c r="AF110" s="912"/>
      <c r="AG110" s="916">
        <f t="shared" ref="AG110" si="51">AG24</f>
        <v>0</v>
      </c>
      <c r="AH110" s="917"/>
      <c r="AI110" s="917"/>
      <c r="AJ110" s="917"/>
      <c r="AK110" s="917"/>
      <c r="AL110" s="917"/>
      <c r="AM110" s="918"/>
      <c r="AN110" s="1032"/>
      <c r="AO110" s="1033"/>
      <c r="AP110" s="888">
        <v>10</v>
      </c>
      <c r="AQ110" s="889"/>
      <c r="AR110" s="890"/>
      <c r="AS110" s="869">
        <f t="shared" ref="AS110" si="52">AS24</f>
        <v>0</v>
      </c>
      <c r="AT110" s="870"/>
      <c r="AU110" s="871"/>
      <c r="AV110" s="857">
        <f t="shared" ref="AV110" si="53">AV24</f>
        <v>0</v>
      </c>
      <c r="AW110" s="858"/>
      <c r="AX110" s="858"/>
      <c r="AY110" s="858"/>
      <c r="AZ110" s="858"/>
      <c r="BA110" s="858"/>
      <c r="BB110" s="858"/>
      <c r="BC110" s="858"/>
      <c r="BD110" s="858"/>
      <c r="BE110" s="881"/>
      <c r="BF110" s="960"/>
      <c r="BG110" s="899"/>
      <c r="BH110" s="852"/>
      <c r="BI110" s="1054"/>
    </row>
    <row r="111" spans="1:61" s="62" customFormat="1" ht="10.5" customHeight="1" x14ac:dyDescent="0.15">
      <c r="A111" s="76"/>
      <c r="B111" s="1036"/>
      <c r="C111" s="890"/>
      <c r="D111" s="1018"/>
      <c r="E111" s="1019"/>
      <c r="F111" s="1019"/>
      <c r="G111" s="1019"/>
      <c r="H111" s="1019"/>
      <c r="I111" s="1019"/>
      <c r="J111" s="1019"/>
      <c r="K111" s="1019"/>
      <c r="L111" s="1020"/>
      <c r="M111" s="909"/>
      <c r="N111" s="910"/>
      <c r="O111" s="910"/>
      <c r="P111" s="910"/>
      <c r="Q111" s="910"/>
      <c r="R111" s="910"/>
      <c r="S111" s="911"/>
      <c r="T111" s="919"/>
      <c r="U111" s="920"/>
      <c r="V111" s="920"/>
      <c r="W111" s="920"/>
      <c r="X111" s="920"/>
      <c r="Y111" s="920"/>
      <c r="Z111" s="920"/>
      <c r="AA111" s="920"/>
      <c r="AB111" s="921"/>
      <c r="AC111" s="915"/>
      <c r="AD111" s="888"/>
      <c r="AE111" s="890"/>
      <c r="AF111" s="913"/>
      <c r="AG111" s="919"/>
      <c r="AH111" s="920"/>
      <c r="AI111" s="920"/>
      <c r="AJ111" s="920"/>
      <c r="AK111" s="920"/>
      <c r="AL111" s="920"/>
      <c r="AM111" s="921"/>
      <c r="AN111" s="1034"/>
      <c r="AO111" s="1035"/>
      <c r="AP111" s="891"/>
      <c r="AQ111" s="892"/>
      <c r="AR111" s="893"/>
      <c r="AS111" s="872"/>
      <c r="AT111" s="873"/>
      <c r="AU111" s="874"/>
      <c r="AV111" s="859"/>
      <c r="AW111" s="860"/>
      <c r="AX111" s="860"/>
      <c r="AY111" s="860"/>
      <c r="AZ111" s="860"/>
      <c r="BA111" s="860"/>
      <c r="BB111" s="860"/>
      <c r="BC111" s="860"/>
      <c r="BD111" s="860"/>
      <c r="BE111" s="882"/>
      <c r="BF111" s="960"/>
      <c r="BG111" s="899"/>
      <c r="BH111" s="852"/>
      <c r="BI111" s="1054"/>
    </row>
    <row r="112" spans="1:61" s="62" customFormat="1" ht="7.5" customHeight="1" x14ac:dyDescent="0.15">
      <c r="A112" s="76"/>
      <c r="B112" s="1036"/>
      <c r="C112" s="890"/>
      <c r="D112" s="1018"/>
      <c r="E112" s="1019"/>
      <c r="F112" s="1019"/>
      <c r="G112" s="1019"/>
      <c r="H112" s="1019"/>
      <c r="I112" s="1019"/>
      <c r="J112" s="1019"/>
      <c r="K112" s="1019"/>
      <c r="L112" s="1020"/>
      <c r="M112" s="900" t="str">
        <f>M26</f>
        <v>平成30年3月31日
以前のもの</v>
      </c>
      <c r="N112" s="901"/>
      <c r="O112" s="901"/>
      <c r="P112" s="901"/>
      <c r="Q112" s="901"/>
      <c r="R112" s="901"/>
      <c r="S112" s="902"/>
      <c r="T112" s="916">
        <f t="shared" ref="T112" si="54">T26</f>
        <v>0</v>
      </c>
      <c r="U112" s="917"/>
      <c r="V112" s="917"/>
      <c r="W112" s="917"/>
      <c r="X112" s="917"/>
      <c r="Y112" s="917"/>
      <c r="Z112" s="917"/>
      <c r="AA112" s="917"/>
      <c r="AB112" s="918"/>
      <c r="AC112" s="279"/>
      <c r="AD112" s="888"/>
      <c r="AE112" s="890"/>
      <c r="AF112" s="912"/>
      <c r="AG112" s="916">
        <f t="shared" ref="AG112" si="55">AG26</f>
        <v>0</v>
      </c>
      <c r="AH112" s="917"/>
      <c r="AI112" s="917"/>
      <c r="AJ112" s="917"/>
      <c r="AK112" s="917"/>
      <c r="AL112" s="917"/>
      <c r="AM112" s="918"/>
      <c r="AN112" s="280"/>
      <c r="AO112" s="279"/>
      <c r="AP112" s="885">
        <v>9</v>
      </c>
      <c r="AQ112" s="886"/>
      <c r="AR112" s="887"/>
      <c r="AS112" s="869">
        <f t="shared" ref="AS112" si="56">AS26</f>
        <v>0</v>
      </c>
      <c r="AT112" s="870"/>
      <c r="AU112" s="871"/>
      <c r="AV112" s="857">
        <f t="shared" ref="AV112" si="57">AV26</f>
        <v>0</v>
      </c>
      <c r="AW112" s="858"/>
      <c r="AX112" s="858"/>
      <c r="AY112" s="858"/>
      <c r="AZ112" s="858"/>
      <c r="BA112" s="858"/>
      <c r="BB112" s="858"/>
      <c r="BC112" s="858"/>
      <c r="BD112" s="858"/>
      <c r="BE112" s="883"/>
      <c r="BF112" s="960"/>
      <c r="BG112" s="899"/>
      <c r="BH112" s="852"/>
      <c r="BI112" s="1054"/>
    </row>
    <row r="113" spans="1:61" s="62" customFormat="1" ht="10.5" customHeight="1" x14ac:dyDescent="0.15">
      <c r="A113" s="76"/>
      <c r="B113" s="1036"/>
      <c r="C113" s="890"/>
      <c r="D113" s="1018"/>
      <c r="E113" s="1019"/>
      <c r="F113" s="1019"/>
      <c r="G113" s="1019"/>
      <c r="H113" s="1019"/>
      <c r="I113" s="1019"/>
      <c r="J113" s="1019"/>
      <c r="K113" s="1019"/>
      <c r="L113" s="1020"/>
      <c r="M113" s="903"/>
      <c r="N113" s="904"/>
      <c r="O113" s="904"/>
      <c r="P113" s="904"/>
      <c r="Q113" s="904"/>
      <c r="R113" s="904"/>
      <c r="S113" s="905"/>
      <c r="T113" s="919"/>
      <c r="U113" s="920"/>
      <c r="V113" s="920"/>
      <c r="W113" s="920"/>
      <c r="X113" s="920"/>
      <c r="Y113" s="920"/>
      <c r="Z113" s="920"/>
      <c r="AA113" s="920"/>
      <c r="AB113" s="921"/>
      <c r="AC113" s="281"/>
      <c r="AD113" s="888"/>
      <c r="AE113" s="890"/>
      <c r="AF113" s="913"/>
      <c r="AG113" s="919"/>
      <c r="AH113" s="920"/>
      <c r="AI113" s="920"/>
      <c r="AJ113" s="920"/>
      <c r="AK113" s="920"/>
      <c r="AL113" s="920"/>
      <c r="AM113" s="921"/>
      <c r="AN113" s="922"/>
      <c r="AO113" s="922"/>
      <c r="AP113" s="888"/>
      <c r="AQ113" s="889"/>
      <c r="AR113" s="890"/>
      <c r="AS113" s="872"/>
      <c r="AT113" s="873"/>
      <c r="AU113" s="874"/>
      <c r="AV113" s="859"/>
      <c r="AW113" s="860"/>
      <c r="AX113" s="860"/>
      <c r="AY113" s="860"/>
      <c r="AZ113" s="860"/>
      <c r="BA113" s="860"/>
      <c r="BB113" s="860"/>
      <c r="BC113" s="860"/>
      <c r="BD113" s="860"/>
      <c r="BE113" s="884"/>
      <c r="BF113" s="960"/>
      <c r="BG113" s="899"/>
      <c r="BH113" s="852"/>
      <c r="BI113" s="1054"/>
    </row>
    <row r="114" spans="1:61" s="62" customFormat="1" ht="7.5" customHeight="1" x14ac:dyDescent="0.15">
      <c r="A114" s="76"/>
      <c r="B114" s="1036"/>
      <c r="C114" s="890"/>
      <c r="D114" s="1018"/>
      <c r="E114" s="1019"/>
      <c r="F114" s="1019"/>
      <c r="G114" s="1019"/>
      <c r="H114" s="1019"/>
      <c r="I114" s="1019"/>
      <c r="J114" s="1019"/>
      <c r="K114" s="1019"/>
      <c r="L114" s="1020"/>
      <c r="M114" s="900" t="str">
        <f>M28</f>
        <v>平成30年4月1日
以降のもの</v>
      </c>
      <c r="N114" s="901"/>
      <c r="O114" s="901"/>
      <c r="P114" s="901"/>
      <c r="Q114" s="901"/>
      <c r="R114" s="901"/>
      <c r="S114" s="902"/>
      <c r="T114" s="916">
        <f t="shared" ref="T114" si="58">T28</f>
        <v>0</v>
      </c>
      <c r="U114" s="917"/>
      <c r="V114" s="917"/>
      <c r="W114" s="917"/>
      <c r="X114" s="917"/>
      <c r="Y114" s="917"/>
      <c r="Z114" s="917"/>
      <c r="AA114" s="917"/>
      <c r="AB114" s="918"/>
      <c r="AC114" s="284"/>
      <c r="AD114" s="885">
        <v>17</v>
      </c>
      <c r="AE114" s="895"/>
      <c r="AF114" s="912"/>
      <c r="AG114" s="916">
        <f t="shared" ref="AG114" si="59">AG28</f>
        <v>0</v>
      </c>
      <c r="AH114" s="917"/>
      <c r="AI114" s="917"/>
      <c r="AJ114" s="917"/>
      <c r="AK114" s="917"/>
      <c r="AL114" s="917"/>
      <c r="AM114" s="918"/>
      <c r="AN114" s="285"/>
      <c r="AO114" s="285"/>
      <c r="AP114" s="888"/>
      <c r="AQ114" s="889"/>
      <c r="AR114" s="890"/>
      <c r="AS114" s="869">
        <f t="shared" ref="AS114" si="60">AS28</f>
        <v>0</v>
      </c>
      <c r="AT114" s="870"/>
      <c r="AU114" s="871"/>
      <c r="AV114" s="857">
        <f t="shared" ref="AV114" si="61">AV28</f>
        <v>0</v>
      </c>
      <c r="AW114" s="858"/>
      <c r="AX114" s="858"/>
      <c r="AY114" s="858"/>
      <c r="AZ114" s="858"/>
      <c r="BA114" s="858"/>
      <c r="BB114" s="858"/>
      <c r="BC114" s="858"/>
      <c r="BD114" s="858"/>
      <c r="BE114" s="286"/>
      <c r="BF114" s="960"/>
      <c r="BG114" s="899"/>
      <c r="BH114" s="852"/>
      <c r="BI114" s="1054"/>
    </row>
    <row r="115" spans="1:61" s="62" customFormat="1" ht="10.5" customHeight="1" x14ac:dyDescent="0.15">
      <c r="A115" s="76"/>
      <c r="B115" s="1008"/>
      <c r="C115" s="893"/>
      <c r="D115" s="1021"/>
      <c r="E115" s="1022"/>
      <c r="F115" s="1022"/>
      <c r="G115" s="1022"/>
      <c r="H115" s="1022"/>
      <c r="I115" s="1022"/>
      <c r="J115" s="1022"/>
      <c r="K115" s="1022"/>
      <c r="L115" s="1023"/>
      <c r="M115" s="903"/>
      <c r="N115" s="904"/>
      <c r="O115" s="904"/>
      <c r="P115" s="904"/>
      <c r="Q115" s="904"/>
      <c r="R115" s="904"/>
      <c r="S115" s="905"/>
      <c r="T115" s="919"/>
      <c r="U115" s="920"/>
      <c r="V115" s="920"/>
      <c r="W115" s="920"/>
      <c r="X115" s="920"/>
      <c r="Y115" s="920"/>
      <c r="Z115" s="920"/>
      <c r="AA115" s="920"/>
      <c r="AB115" s="921"/>
      <c r="AC115" s="287"/>
      <c r="AD115" s="896"/>
      <c r="AE115" s="898"/>
      <c r="AF115" s="913"/>
      <c r="AG115" s="919"/>
      <c r="AH115" s="920"/>
      <c r="AI115" s="920"/>
      <c r="AJ115" s="920"/>
      <c r="AK115" s="920"/>
      <c r="AL115" s="920"/>
      <c r="AM115" s="921"/>
      <c r="AN115" s="926"/>
      <c r="AO115" s="927"/>
      <c r="AP115" s="891"/>
      <c r="AQ115" s="892"/>
      <c r="AR115" s="893"/>
      <c r="AS115" s="872"/>
      <c r="AT115" s="873"/>
      <c r="AU115" s="874"/>
      <c r="AV115" s="859"/>
      <c r="AW115" s="860"/>
      <c r="AX115" s="860"/>
      <c r="AY115" s="860"/>
      <c r="AZ115" s="860"/>
      <c r="BA115" s="860"/>
      <c r="BB115" s="860"/>
      <c r="BC115" s="860"/>
      <c r="BD115" s="860"/>
      <c r="BE115" s="288"/>
      <c r="BF115" s="960"/>
      <c r="BG115" s="899"/>
      <c r="BH115" s="852"/>
      <c r="BI115" s="1054"/>
    </row>
    <row r="116" spans="1:61" s="62" customFormat="1" ht="7.5" customHeight="1" x14ac:dyDescent="0.15">
      <c r="A116" s="76"/>
      <c r="B116" s="1007">
        <v>34</v>
      </c>
      <c r="C116" s="887"/>
      <c r="D116" s="961" t="s">
        <v>126</v>
      </c>
      <c r="E116" s="1037"/>
      <c r="F116" s="1037"/>
      <c r="G116" s="1037"/>
      <c r="H116" s="1037"/>
      <c r="I116" s="1037"/>
      <c r="J116" s="1037"/>
      <c r="K116" s="1037"/>
      <c r="L116" s="1038"/>
      <c r="M116" s="906" t="str">
        <f>M30</f>
        <v>平成27年3月31日
以前のもの</v>
      </c>
      <c r="N116" s="907"/>
      <c r="O116" s="907"/>
      <c r="P116" s="907"/>
      <c r="Q116" s="907"/>
      <c r="R116" s="907"/>
      <c r="S116" s="908"/>
      <c r="T116" s="916">
        <f t="shared" ref="T116" si="62">T30</f>
        <v>0</v>
      </c>
      <c r="U116" s="917"/>
      <c r="V116" s="917"/>
      <c r="W116" s="917"/>
      <c r="X116" s="917"/>
      <c r="Y116" s="917"/>
      <c r="Z116" s="917"/>
      <c r="AA116" s="917"/>
      <c r="AB116" s="918"/>
      <c r="AC116" s="914"/>
      <c r="AD116" s="888">
        <v>23</v>
      </c>
      <c r="AE116" s="890"/>
      <c r="AF116" s="912"/>
      <c r="AG116" s="916">
        <f t="shared" ref="AG116" si="63">AG30</f>
        <v>0</v>
      </c>
      <c r="AH116" s="917"/>
      <c r="AI116" s="917"/>
      <c r="AJ116" s="917"/>
      <c r="AK116" s="917"/>
      <c r="AL116" s="917"/>
      <c r="AM116" s="918"/>
      <c r="AN116" s="1032"/>
      <c r="AO116" s="1033"/>
      <c r="AP116" s="888">
        <v>17</v>
      </c>
      <c r="AQ116" s="889"/>
      <c r="AR116" s="890"/>
      <c r="AS116" s="869">
        <f t="shared" ref="AS116" si="64">AS30</f>
        <v>0</v>
      </c>
      <c r="AT116" s="870"/>
      <c r="AU116" s="871"/>
      <c r="AV116" s="857">
        <f t="shared" ref="AV116" si="65">AV30</f>
        <v>0</v>
      </c>
      <c r="AW116" s="858"/>
      <c r="AX116" s="858"/>
      <c r="AY116" s="858"/>
      <c r="AZ116" s="858"/>
      <c r="BA116" s="858"/>
      <c r="BB116" s="858"/>
      <c r="BC116" s="858"/>
      <c r="BD116" s="858"/>
      <c r="BE116" s="881"/>
      <c r="BF116" s="960"/>
      <c r="BG116" s="899"/>
      <c r="BH116" s="852"/>
      <c r="BI116" s="1054"/>
    </row>
    <row r="117" spans="1:61" s="62" customFormat="1" ht="10.5" customHeight="1" x14ac:dyDescent="0.15">
      <c r="A117" s="76"/>
      <c r="B117" s="1036"/>
      <c r="C117" s="890"/>
      <c r="D117" s="1039"/>
      <c r="E117" s="1040"/>
      <c r="F117" s="1040"/>
      <c r="G117" s="1040"/>
      <c r="H117" s="1040"/>
      <c r="I117" s="1040"/>
      <c r="J117" s="1040"/>
      <c r="K117" s="1040"/>
      <c r="L117" s="1041"/>
      <c r="M117" s="909"/>
      <c r="N117" s="910"/>
      <c r="O117" s="910"/>
      <c r="P117" s="910"/>
      <c r="Q117" s="910"/>
      <c r="R117" s="910"/>
      <c r="S117" s="911"/>
      <c r="T117" s="919"/>
      <c r="U117" s="920"/>
      <c r="V117" s="920"/>
      <c r="W117" s="920"/>
      <c r="X117" s="920"/>
      <c r="Y117" s="920"/>
      <c r="Z117" s="920"/>
      <c r="AA117" s="920"/>
      <c r="AB117" s="921"/>
      <c r="AC117" s="915"/>
      <c r="AD117" s="891"/>
      <c r="AE117" s="893"/>
      <c r="AF117" s="913"/>
      <c r="AG117" s="919"/>
      <c r="AH117" s="920"/>
      <c r="AI117" s="920"/>
      <c r="AJ117" s="920"/>
      <c r="AK117" s="920"/>
      <c r="AL117" s="920"/>
      <c r="AM117" s="921"/>
      <c r="AN117" s="1034"/>
      <c r="AO117" s="1035"/>
      <c r="AP117" s="891"/>
      <c r="AQ117" s="892"/>
      <c r="AR117" s="893"/>
      <c r="AS117" s="872"/>
      <c r="AT117" s="873"/>
      <c r="AU117" s="874"/>
      <c r="AV117" s="859"/>
      <c r="AW117" s="860"/>
      <c r="AX117" s="860"/>
      <c r="AY117" s="860"/>
      <c r="AZ117" s="860"/>
      <c r="BA117" s="860"/>
      <c r="BB117" s="860"/>
      <c r="BC117" s="860"/>
      <c r="BD117" s="860"/>
      <c r="BE117" s="882"/>
      <c r="BF117" s="960"/>
      <c r="BG117" s="899"/>
      <c r="BH117" s="852"/>
      <c r="BI117" s="1054"/>
    </row>
    <row r="118" spans="1:61" s="62" customFormat="1" ht="7.5" customHeight="1" x14ac:dyDescent="0.15">
      <c r="A118" s="76"/>
      <c r="B118" s="1036"/>
      <c r="C118" s="890"/>
      <c r="D118" s="1039"/>
      <c r="E118" s="1040"/>
      <c r="F118" s="1040"/>
      <c r="G118" s="1040"/>
      <c r="H118" s="1040"/>
      <c r="I118" s="1040"/>
      <c r="J118" s="1040"/>
      <c r="K118" s="1040"/>
      <c r="L118" s="1041"/>
      <c r="M118" s="900" t="str">
        <f>M32</f>
        <v>平成30年3月31日
以前のもの</v>
      </c>
      <c r="N118" s="901"/>
      <c r="O118" s="901"/>
      <c r="P118" s="901"/>
      <c r="Q118" s="901"/>
      <c r="R118" s="901"/>
      <c r="S118" s="902"/>
      <c r="T118" s="916">
        <f t="shared" ref="T118" si="66">T32</f>
        <v>0</v>
      </c>
      <c r="U118" s="917"/>
      <c r="V118" s="917"/>
      <c r="W118" s="917"/>
      <c r="X118" s="917"/>
      <c r="Y118" s="917"/>
      <c r="Z118" s="917"/>
      <c r="AA118" s="917"/>
      <c r="AB118" s="918"/>
      <c r="AC118" s="279"/>
      <c r="AD118" s="888">
        <v>25</v>
      </c>
      <c r="AE118" s="890"/>
      <c r="AF118" s="912"/>
      <c r="AG118" s="916">
        <f t="shared" ref="AG118" si="67">AG32</f>
        <v>0</v>
      </c>
      <c r="AH118" s="917"/>
      <c r="AI118" s="917"/>
      <c r="AJ118" s="917"/>
      <c r="AK118" s="917"/>
      <c r="AL118" s="917"/>
      <c r="AM118" s="918"/>
      <c r="AN118" s="280"/>
      <c r="AO118" s="279"/>
      <c r="AP118" s="888">
        <v>9.5</v>
      </c>
      <c r="AQ118" s="889"/>
      <c r="AR118" s="890"/>
      <c r="AS118" s="869">
        <f t="shared" ref="AS118" si="68">AS32</f>
        <v>0</v>
      </c>
      <c r="AT118" s="870"/>
      <c r="AU118" s="871"/>
      <c r="AV118" s="857">
        <f t="shared" ref="AV118" si="69">AV32</f>
        <v>0</v>
      </c>
      <c r="AW118" s="858"/>
      <c r="AX118" s="858"/>
      <c r="AY118" s="858"/>
      <c r="AZ118" s="858"/>
      <c r="BA118" s="858"/>
      <c r="BB118" s="858"/>
      <c r="BC118" s="858"/>
      <c r="BD118" s="858"/>
      <c r="BE118" s="883"/>
      <c r="BF118" s="960"/>
      <c r="BG118" s="899"/>
      <c r="BH118" s="852"/>
      <c r="BI118" s="1054"/>
    </row>
    <row r="119" spans="1:61" s="62" customFormat="1" ht="10.5" customHeight="1" x14ac:dyDescent="0.15">
      <c r="A119" s="76"/>
      <c r="B119" s="1036"/>
      <c r="C119" s="890"/>
      <c r="D119" s="1039"/>
      <c r="E119" s="1040"/>
      <c r="F119" s="1040"/>
      <c r="G119" s="1040"/>
      <c r="H119" s="1040"/>
      <c r="I119" s="1040"/>
      <c r="J119" s="1040"/>
      <c r="K119" s="1040"/>
      <c r="L119" s="1041"/>
      <c r="M119" s="903"/>
      <c r="N119" s="904"/>
      <c r="O119" s="904"/>
      <c r="P119" s="904"/>
      <c r="Q119" s="904"/>
      <c r="R119" s="904"/>
      <c r="S119" s="905"/>
      <c r="T119" s="919"/>
      <c r="U119" s="920"/>
      <c r="V119" s="920"/>
      <c r="W119" s="920"/>
      <c r="X119" s="920"/>
      <c r="Y119" s="920"/>
      <c r="Z119" s="920"/>
      <c r="AA119" s="920"/>
      <c r="AB119" s="921"/>
      <c r="AC119" s="281"/>
      <c r="AD119" s="891"/>
      <c r="AE119" s="893"/>
      <c r="AF119" s="913"/>
      <c r="AG119" s="919"/>
      <c r="AH119" s="920"/>
      <c r="AI119" s="920"/>
      <c r="AJ119" s="920"/>
      <c r="AK119" s="920"/>
      <c r="AL119" s="920"/>
      <c r="AM119" s="921"/>
      <c r="AN119" s="922"/>
      <c r="AO119" s="922"/>
      <c r="AP119" s="891"/>
      <c r="AQ119" s="892"/>
      <c r="AR119" s="893"/>
      <c r="AS119" s="872"/>
      <c r="AT119" s="873"/>
      <c r="AU119" s="874"/>
      <c r="AV119" s="859"/>
      <c r="AW119" s="860"/>
      <c r="AX119" s="860"/>
      <c r="AY119" s="860"/>
      <c r="AZ119" s="860"/>
      <c r="BA119" s="860"/>
      <c r="BB119" s="860"/>
      <c r="BC119" s="860"/>
      <c r="BD119" s="860"/>
      <c r="BE119" s="884"/>
      <c r="BF119" s="960"/>
      <c r="BG119" s="899"/>
      <c r="BH119" s="852"/>
      <c r="BI119" s="1054"/>
    </row>
    <row r="120" spans="1:61" s="62" customFormat="1" ht="7.5" customHeight="1" x14ac:dyDescent="0.15">
      <c r="A120" s="76"/>
      <c r="B120" s="1036"/>
      <c r="C120" s="890"/>
      <c r="D120" s="1039"/>
      <c r="E120" s="1040"/>
      <c r="F120" s="1040"/>
      <c r="G120" s="1040"/>
      <c r="H120" s="1040"/>
      <c r="I120" s="1040"/>
      <c r="J120" s="1040"/>
      <c r="K120" s="1040"/>
      <c r="L120" s="1041"/>
      <c r="M120" s="900" t="str">
        <f>M34</f>
        <v>平成30年4月1日
以降のもの</v>
      </c>
      <c r="N120" s="901"/>
      <c r="O120" s="901"/>
      <c r="P120" s="901"/>
      <c r="Q120" s="901"/>
      <c r="R120" s="901"/>
      <c r="S120" s="902"/>
      <c r="T120" s="916">
        <f t="shared" ref="T120" si="70">T34</f>
        <v>0</v>
      </c>
      <c r="U120" s="917"/>
      <c r="V120" s="917"/>
      <c r="W120" s="917"/>
      <c r="X120" s="917"/>
      <c r="Y120" s="917"/>
      <c r="Z120" s="917"/>
      <c r="AA120" s="917"/>
      <c r="AB120" s="918"/>
      <c r="AC120" s="284"/>
      <c r="AD120" s="888">
        <v>24</v>
      </c>
      <c r="AE120" s="890"/>
      <c r="AF120" s="912"/>
      <c r="AG120" s="916">
        <f t="shared" ref="AG120" si="71">AG34</f>
        <v>0</v>
      </c>
      <c r="AH120" s="917"/>
      <c r="AI120" s="917"/>
      <c r="AJ120" s="917"/>
      <c r="AK120" s="917"/>
      <c r="AL120" s="917"/>
      <c r="AM120" s="918"/>
      <c r="AN120" s="285"/>
      <c r="AO120" s="285"/>
      <c r="AP120" s="888">
        <v>9</v>
      </c>
      <c r="AQ120" s="889"/>
      <c r="AR120" s="890"/>
      <c r="AS120" s="869">
        <f t="shared" ref="AS120" si="72">AS34</f>
        <v>0</v>
      </c>
      <c r="AT120" s="870"/>
      <c r="AU120" s="871"/>
      <c r="AV120" s="857">
        <f t="shared" ref="AV120" si="73">AV34</f>
        <v>0</v>
      </c>
      <c r="AW120" s="858"/>
      <c r="AX120" s="858"/>
      <c r="AY120" s="858"/>
      <c r="AZ120" s="858"/>
      <c r="BA120" s="858"/>
      <c r="BB120" s="858"/>
      <c r="BC120" s="858"/>
      <c r="BD120" s="858"/>
      <c r="BE120" s="286"/>
      <c r="BF120" s="960"/>
      <c r="BG120" s="899"/>
      <c r="BH120" s="852"/>
      <c r="BI120" s="1054"/>
    </row>
    <row r="121" spans="1:61" s="62" customFormat="1" ht="10.5" customHeight="1" x14ac:dyDescent="0.15">
      <c r="A121" s="76"/>
      <c r="B121" s="1008"/>
      <c r="C121" s="893"/>
      <c r="D121" s="1051"/>
      <c r="E121" s="1052"/>
      <c r="F121" s="1052"/>
      <c r="G121" s="1052"/>
      <c r="H121" s="1052"/>
      <c r="I121" s="1052"/>
      <c r="J121" s="1052"/>
      <c r="K121" s="1052"/>
      <c r="L121" s="1053"/>
      <c r="M121" s="903"/>
      <c r="N121" s="904"/>
      <c r="O121" s="904"/>
      <c r="P121" s="904"/>
      <c r="Q121" s="904"/>
      <c r="R121" s="904"/>
      <c r="S121" s="905"/>
      <c r="T121" s="919"/>
      <c r="U121" s="920"/>
      <c r="V121" s="920"/>
      <c r="W121" s="920"/>
      <c r="X121" s="920"/>
      <c r="Y121" s="920"/>
      <c r="Z121" s="920"/>
      <c r="AA121" s="920"/>
      <c r="AB121" s="921"/>
      <c r="AC121" s="287"/>
      <c r="AD121" s="891"/>
      <c r="AE121" s="893"/>
      <c r="AF121" s="913"/>
      <c r="AG121" s="919"/>
      <c r="AH121" s="920"/>
      <c r="AI121" s="920"/>
      <c r="AJ121" s="920"/>
      <c r="AK121" s="920"/>
      <c r="AL121" s="920"/>
      <c r="AM121" s="921"/>
      <c r="AN121" s="926"/>
      <c r="AO121" s="927"/>
      <c r="AP121" s="891"/>
      <c r="AQ121" s="892"/>
      <c r="AR121" s="893"/>
      <c r="AS121" s="872"/>
      <c r="AT121" s="873"/>
      <c r="AU121" s="874"/>
      <c r="AV121" s="859"/>
      <c r="AW121" s="860"/>
      <c r="AX121" s="860"/>
      <c r="AY121" s="860"/>
      <c r="AZ121" s="860"/>
      <c r="BA121" s="860"/>
      <c r="BB121" s="860"/>
      <c r="BC121" s="860"/>
      <c r="BD121" s="860"/>
      <c r="BE121" s="288"/>
      <c r="BF121" s="960"/>
      <c r="BG121" s="899"/>
      <c r="BH121" s="852"/>
      <c r="BI121" s="1054"/>
    </row>
    <row r="122" spans="1:61" s="62" customFormat="1" ht="7.5" customHeight="1" x14ac:dyDescent="0.15">
      <c r="A122" s="76"/>
      <c r="B122" s="1007">
        <v>35</v>
      </c>
      <c r="C122" s="887"/>
      <c r="D122" s="1015" t="s">
        <v>127</v>
      </c>
      <c r="E122" s="1016"/>
      <c r="F122" s="1016"/>
      <c r="G122" s="1016"/>
      <c r="H122" s="1016"/>
      <c r="I122" s="1016"/>
      <c r="J122" s="1016"/>
      <c r="K122" s="1016"/>
      <c r="L122" s="1017"/>
      <c r="M122" s="906" t="str">
        <f>M36</f>
        <v>平成27年3月31日
以前のもの</v>
      </c>
      <c r="N122" s="907"/>
      <c r="O122" s="907"/>
      <c r="P122" s="907"/>
      <c r="Q122" s="907"/>
      <c r="R122" s="907"/>
      <c r="S122" s="908"/>
      <c r="T122" s="916">
        <f t="shared" ref="T122" si="74">T36</f>
        <v>0</v>
      </c>
      <c r="U122" s="917"/>
      <c r="V122" s="917"/>
      <c r="W122" s="917"/>
      <c r="X122" s="917"/>
      <c r="Y122" s="917"/>
      <c r="Z122" s="917"/>
      <c r="AA122" s="917"/>
      <c r="AB122" s="918"/>
      <c r="AC122" s="914"/>
      <c r="AD122" s="885">
        <v>21</v>
      </c>
      <c r="AE122" s="895"/>
      <c r="AF122" s="912"/>
      <c r="AG122" s="916">
        <f t="shared" ref="AG122" si="75">AG36</f>
        <v>0</v>
      </c>
      <c r="AH122" s="917"/>
      <c r="AI122" s="917"/>
      <c r="AJ122" s="917"/>
      <c r="AK122" s="917"/>
      <c r="AL122" s="917"/>
      <c r="AM122" s="918"/>
      <c r="AN122" s="1032"/>
      <c r="AO122" s="1033"/>
      <c r="AP122" s="885">
        <v>13</v>
      </c>
      <c r="AQ122" s="894"/>
      <c r="AR122" s="895"/>
      <c r="AS122" s="869">
        <f t="shared" ref="AS122" si="76">AS36</f>
        <v>0</v>
      </c>
      <c r="AT122" s="870"/>
      <c r="AU122" s="871"/>
      <c r="AV122" s="857">
        <f t="shared" ref="AV122" si="77">AV36</f>
        <v>0</v>
      </c>
      <c r="AW122" s="858"/>
      <c r="AX122" s="858"/>
      <c r="AY122" s="858"/>
      <c r="AZ122" s="858"/>
      <c r="BA122" s="858"/>
      <c r="BB122" s="858"/>
      <c r="BC122" s="858"/>
      <c r="BD122" s="858"/>
      <c r="BE122" s="881"/>
      <c r="BF122" s="960"/>
      <c r="BG122" s="899"/>
      <c r="BH122" s="852"/>
      <c r="BI122" s="1054"/>
    </row>
    <row r="123" spans="1:61" s="62" customFormat="1" ht="10.5" customHeight="1" x14ac:dyDescent="0.15">
      <c r="A123" s="76"/>
      <c r="B123" s="1036"/>
      <c r="C123" s="890"/>
      <c r="D123" s="1018"/>
      <c r="E123" s="1019"/>
      <c r="F123" s="1019"/>
      <c r="G123" s="1019"/>
      <c r="H123" s="1019"/>
      <c r="I123" s="1019"/>
      <c r="J123" s="1019"/>
      <c r="K123" s="1019"/>
      <c r="L123" s="1020"/>
      <c r="M123" s="909"/>
      <c r="N123" s="910"/>
      <c r="O123" s="910"/>
      <c r="P123" s="910"/>
      <c r="Q123" s="910"/>
      <c r="R123" s="910"/>
      <c r="S123" s="911"/>
      <c r="T123" s="919"/>
      <c r="U123" s="920"/>
      <c r="V123" s="920"/>
      <c r="W123" s="920"/>
      <c r="X123" s="920"/>
      <c r="Y123" s="920"/>
      <c r="Z123" s="920"/>
      <c r="AA123" s="920"/>
      <c r="AB123" s="921"/>
      <c r="AC123" s="915"/>
      <c r="AD123" s="896"/>
      <c r="AE123" s="898"/>
      <c r="AF123" s="913"/>
      <c r="AG123" s="919"/>
      <c r="AH123" s="920"/>
      <c r="AI123" s="920"/>
      <c r="AJ123" s="920"/>
      <c r="AK123" s="920"/>
      <c r="AL123" s="920"/>
      <c r="AM123" s="921"/>
      <c r="AN123" s="1034"/>
      <c r="AO123" s="1035"/>
      <c r="AP123" s="896"/>
      <c r="AQ123" s="897"/>
      <c r="AR123" s="898"/>
      <c r="AS123" s="872"/>
      <c r="AT123" s="873"/>
      <c r="AU123" s="874"/>
      <c r="AV123" s="859"/>
      <c r="AW123" s="860"/>
      <c r="AX123" s="860"/>
      <c r="AY123" s="860"/>
      <c r="AZ123" s="860"/>
      <c r="BA123" s="860"/>
      <c r="BB123" s="860"/>
      <c r="BC123" s="860"/>
      <c r="BD123" s="860"/>
      <c r="BE123" s="882"/>
      <c r="BF123" s="960"/>
      <c r="BG123" s="899"/>
      <c r="BH123" s="852"/>
      <c r="BI123" s="1054"/>
    </row>
    <row r="124" spans="1:61" s="62" customFormat="1" ht="7.5" customHeight="1" x14ac:dyDescent="0.15">
      <c r="A124" s="76"/>
      <c r="B124" s="1036"/>
      <c r="C124" s="890"/>
      <c r="D124" s="1018"/>
      <c r="E124" s="1019"/>
      <c r="F124" s="1019"/>
      <c r="G124" s="1019"/>
      <c r="H124" s="1019"/>
      <c r="I124" s="1019"/>
      <c r="J124" s="1019"/>
      <c r="K124" s="1019"/>
      <c r="L124" s="1020"/>
      <c r="M124" s="900" t="str">
        <f>M38</f>
        <v>平成30年3月31日
以前のもの</v>
      </c>
      <c r="N124" s="901"/>
      <c r="O124" s="901"/>
      <c r="P124" s="901"/>
      <c r="Q124" s="901"/>
      <c r="R124" s="901"/>
      <c r="S124" s="902"/>
      <c r="T124" s="916">
        <f t="shared" ref="T124" si="78">T38</f>
        <v>0</v>
      </c>
      <c r="U124" s="917"/>
      <c r="V124" s="917"/>
      <c r="W124" s="917"/>
      <c r="X124" s="917"/>
      <c r="Y124" s="917"/>
      <c r="Z124" s="917"/>
      <c r="AA124" s="917"/>
      <c r="AB124" s="918"/>
      <c r="AC124" s="279"/>
      <c r="AD124" s="888">
        <v>23</v>
      </c>
      <c r="AE124" s="890"/>
      <c r="AF124" s="912"/>
      <c r="AG124" s="916">
        <f t="shared" ref="AG124" si="79">AG38</f>
        <v>0</v>
      </c>
      <c r="AH124" s="917"/>
      <c r="AI124" s="917"/>
      <c r="AJ124" s="917"/>
      <c r="AK124" s="917"/>
      <c r="AL124" s="917"/>
      <c r="AM124" s="918"/>
      <c r="AN124" s="280"/>
      <c r="AO124" s="279"/>
      <c r="AP124" s="888">
        <v>11</v>
      </c>
      <c r="AQ124" s="889"/>
      <c r="AR124" s="890"/>
      <c r="AS124" s="869">
        <f t="shared" ref="AS124" si="80">AS38</f>
        <v>0</v>
      </c>
      <c r="AT124" s="870"/>
      <c r="AU124" s="871"/>
      <c r="AV124" s="857">
        <f t="shared" ref="AV124" si="81">AV38</f>
        <v>0</v>
      </c>
      <c r="AW124" s="858"/>
      <c r="AX124" s="858"/>
      <c r="AY124" s="858"/>
      <c r="AZ124" s="858"/>
      <c r="BA124" s="858"/>
      <c r="BB124" s="858"/>
      <c r="BC124" s="858"/>
      <c r="BD124" s="858"/>
      <c r="BE124" s="883"/>
      <c r="BF124" s="960"/>
      <c r="BG124" s="899"/>
      <c r="BH124" s="852"/>
      <c r="BI124" s="1054"/>
    </row>
    <row r="125" spans="1:61" s="62" customFormat="1" ht="10.5" customHeight="1" x14ac:dyDescent="0.15">
      <c r="A125" s="76"/>
      <c r="B125" s="1036"/>
      <c r="C125" s="890"/>
      <c r="D125" s="1018"/>
      <c r="E125" s="1019"/>
      <c r="F125" s="1019"/>
      <c r="G125" s="1019"/>
      <c r="H125" s="1019"/>
      <c r="I125" s="1019"/>
      <c r="J125" s="1019"/>
      <c r="K125" s="1019"/>
      <c r="L125" s="1020"/>
      <c r="M125" s="903"/>
      <c r="N125" s="904"/>
      <c r="O125" s="904"/>
      <c r="P125" s="904"/>
      <c r="Q125" s="904"/>
      <c r="R125" s="904"/>
      <c r="S125" s="905"/>
      <c r="T125" s="919"/>
      <c r="U125" s="920"/>
      <c r="V125" s="920"/>
      <c r="W125" s="920"/>
      <c r="X125" s="920"/>
      <c r="Y125" s="920"/>
      <c r="Z125" s="920"/>
      <c r="AA125" s="920"/>
      <c r="AB125" s="921"/>
      <c r="AC125" s="281"/>
      <c r="AD125" s="888"/>
      <c r="AE125" s="890"/>
      <c r="AF125" s="913"/>
      <c r="AG125" s="919"/>
      <c r="AH125" s="920"/>
      <c r="AI125" s="920"/>
      <c r="AJ125" s="920"/>
      <c r="AK125" s="920"/>
      <c r="AL125" s="920"/>
      <c r="AM125" s="921"/>
      <c r="AN125" s="922"/>
      <c r="AO125" s="922"/>
      <c r="AP125" s="891"/>
      <c r="AQ125" s="892"/>
      <c r="AR125" s="893"/>
      <c r="AS125" s="872"/>
      <c r="AT125" s="873"/>
      <c r="AU125" s="874"/>
      <c r="AV125" s="859"/>
      <c r="AW125" s="860"/>
      <c r="AX125" s="860"/>
      <c r="AY125" s="860"/>
      <c r="AZ125" s="860"/>
      <c r="BA125" s="860"/>
      <c r="BB125" s="860"/>
      <c r="BC125" s="860"/>
      <c r="BD125" s="860"/>
      <c r="BE125" s="884"/>
      <c r="BF125" s="960"/>
      <c r="BG125" s="899"/>
      <c r="BH125" s="852"/>
      <c r="BI125" s="1054"/>
    </row>
    <row r="126" spans="1:61" s="62" customFormat="1" ht="7.5" customHeight="1" x14ac:dyDescent="0.15">
      <c r="A126" s="76"/>
      <c r="B126" s="1036"/>
      <c r="C126" s="890"/>
      <c r="D126" s="1018"/>
      <c r="E126" s="1019"/>
      <c r="F126" s="1019"/>
      <c r="G126" s="1019"/>
      <c r="H126" s="1019"/>
      <c r="I126" s="1019"/>
      <c r="J126" s="1019"/>
      <c r="K126" s="1019"/>
      <c r="L126" s="1020"/>
      <c r="M126" s="900" t="str">
        <f>M40</f>
        <v>平成30年4月1日
以降のもの</v>
      </c>
      <c r="N126" s="901"/>
      <c r="O126" s="901"/>
      <c r="P126" s="901"/>
      <c r="Q126" s="901"/>
      <c r="R126" s="901"/>
      <c r="S126" s="902"/>
      <c r="T126" s="916">
        <f t="shared" ref="T126" si="82">T40</f>
        <v>0</v>
      </c>
      <c r="U126" s="917"/>
      <c r="V126" s="917"/>
      <c r="W126" s="917"/>
      <c r="X126" s="917"/>
      <c r="Y126" s="917"/>
      <c r="Z126" s="917"/>
      <c r="AA126" s="917"/>
      <c r="AB126" s="918"/>
      <c r="AC126" s="284"/>
      <c r="AD126" s="888"/>
      <c r="AE126" s="890"/>
      <c r="AF126" s="912"/>
      <c r="AG126" s="916">
        <f t="shared" ref="AG126" si="83">AG40</f>
        <v>0</v>
      </c>
      <c r="AH126" s="917"/>
      <c r="AI126" s="917"/>
      <c r="AJ126" s="917"/>
      <c r="AK126" s="917"/>
      <c r="AL126" s="917"/>
      <c r="AM126" s="918"/>
      <c r="AN126" s="285"/>
      <c r="AO126" s="285"/>
      <c r="AP126" s="888">
        <v>9.5</v>
      </c>
      <c r="AQ126" s="889"/>
      <c r="AR126" s="890"/>
      <c r="AS126" s="869">
        <f t="shared" ref="AS126" si="84">AS40</f>
        <v>0</v>
      </c>
      <c r="AT126" s="870"/>
      <c r="AU126" s="871"/>
      <c r="AV126" s="857">
        <f t="shared" ref="AV126" si="85">AV40</f>
        <v>0</v>
      </c>
      <c r="AW126" s="858"/>
      <c r="AX126" s="858"/>
      <c r="AY126" s="858"/>
      <c r="AZ126" s="858"/>
      <c r="BA126" s="858"/>
      <c r="BB126" s="858"/>
      <c r="BC126" s="858"/>
      <c r="BD126" s="858"/>
      <c r="BE126" s="286"/>
      <c r="BF126" s="960"/>
      <c r="BG126" s="899"/>
      <c r="BH126" s="852"/>
      <c r="BI126" s="1054"/>
    </row>
    <row r="127" spans="1:61" s="62" customFormat="1" ht="10.5" customHeight="1" x14ac:dyDescent="0.15">
      <c r="A127" s="76"/>
      <c r="B127" s="1008"/>
      <c r="C127" s="893"/>
      <c r="D127" s="1021"/>
      <c r="E127" s="1022"/>
      <c r="F127" s="1022"/>
      <c r="G127" s="1022"/>
      <c r="H127" s="1022"/>
      <c r="I127" s="1022"/>
      <c r="J127" s="1022"/>
      <c r="K127" s="1022"/>
      <c r="L127" s="1023"/>
      <c r="M127" s="903"/>
      <c r="N127" s="904"/>
      <c r="O127" s="904"/>
      <c r="P127" s="904"/>
      <c r="Q127" s="904"/>
      <c r="R127" s="904"/>
      <c r="S127" s="905"/>
      <c r="T127" s="919"/>
      <c r="U127" s="920"/>
      <c r="V127" s="920"/>
      <c r="W127" s="920"/>
      <c r="X127" s="920"/>
      <c r="Y127" s="920"/>
      <c r="Z127" s="920"/>
      <c r="AA127" s="920"/>
      <c r="AB127" s="921"/>
      <c r="AC127" s="287"/>
      <c r="AD127" s="891"/>
      <c r="AE127" s="893"/>
      <c r="AF127" s="913"/>
      <c r="AG127" s="919"/>
      <c r="AH127" s="920"/>
      <c r="AI127" s="920"/>
      <c r="AJ127" s="920"/>
      <c r="AK127" s="920"/>
      <c r="AL127" s="920"/>
      <c r="AM127" s="921"/>
      <c r="AN127" s="926"/>
      <c r="AO127" s="927"/>
      <c r="AP127" s="891"/>
      <c r="AQ127" s="892"/>
      <c r="AR127" s="893"/>
      <c r="AS127" s="872"/>
      <c r="AT127" s="873"/>
      <c r="AU127" s="874"/>
      <c r="AV127" s="859"/>
      <c r="AW127" s="860"/>
      <c r="AX127" s="860"/>
      <c r="AY127" s="860"/>
      <c r="AZ127" s="860"/>
      <c r="BA127" s="860"/>
      <c r="BB127" s="860"/>
      <c r="BC127" s="860"/>
      <c r="BD127" s="860"/>
      <c r="BE127" s="288"/>
      <c r="BF127" s="960"/>
      <c r="BG127" s="899"/>
      <c r="BH127" s="852"/>
      <c r="BI127" s="1054"/>
    </row>
    <row r="128" spans="1:61" s="62" customFormat="1" ht="7.5" customHeight="1" x14ac:dyDescent="0.15">
      <c r="A128" s="76"/>
      <c r="B128" s="1007">
        <v>38</v>
      </c>
      <c r="C128" s="887"/>
      <c r="D128" s="961" t="s">
        <v>128</v>
      </c>
      <c r="E128" s="1037"/>
      <c r="F128" s="1037"/>
      <c r="G128" s="1037"/>
      <c r="H128" s="1037"/>
      <c r="I128" s="1037"/>
      <c r="J128" s="1037"/>
      <c r="K128" s="1037"/>
      <c r="L128" s="1038"/>
      <c r="M128" s="906" t="str">
        <f>M42</f>
        <v>平成27年3月31日
以前のもの</v>
      </c>
      <c r="N128" s="907"/>
      <c r="O128" s="907"/>
      <c r="P128" s="907"/>
      <c r="Q128" s="907"/>
      <c r="R128" s="907"/>
      <c r="S128" s="908"/>
      <c r="T128" s="916">
        <f t="shared" ref="T128" si="86">T42</f>
        <v>0</v>
      </c>
      <c r="U128" s="917"/>
      <c r="V128" s="917"/>
      <c r="W128" s="917"/>
      <c r="X128" s="917"/>
      <c r="Y128" s="917"/>
      <c r="Z128" s="917"/>
      <c r="AA128" s="917"/>
      <c r="AB128" s="918"/>
      <c r="AC128" s="914"/>
      <c r="AD128" s="888">
        <v>22</v>
      </c>
      <c r="AE128" s="890"/>
      <c r="AF128" s="912"/>
      <c r="AG128" s="916">
        <f t="shared" ref="AG128" si="87">AG42</f>
        <v>0</v>
      </c>
      <c r="AH128" s="917"/>
      <c r="AI128" s="917"/>
      <c r="AJ128" s="917"/>
      <c r="AK128" s="917"/>
      <c r="AL128" s="917"/>
      <c r="AM128" s="918"/>
      <c r="AN128" s="1032"/>
      <c r="AO128" s="1033"/>
      <c r="AP128" s="885">
        <v>15</v>
      </c>
      <c r="AQ128" s="886"/>
      <c r="AR128" s="887"/>
      <c r="AS128" s="869">
        <f t="shared" ref="AS128" si="88">AS42</f>
        <v>0</v>
      </c>
      <c r="AT128" s="870"/>
      <c r="AU128" s="871"/>
      <c r="AV128" s="857">
        <f t="shared" ref="AV128" si="89">AV42</f>
        <v>0</v>
      </c>
      <c r="AW128" s="858"/>
      <c r="AX128" s="858"/>
      <c r="AY128" s="858"/>
      <c r="AZ128" s="858"/>
      <c r="BA128" s="858"/>
      <c r="BB128" s="858"/>
      <c r="BC128" s="858"/>
      <c r="BD128" s="858"/>
      <c r="BE128" s="881"/>
      <c r="BF128" s="960"/>
      <c r="BG128" s="899"/>
      <c r="BH128" s="852"/>
      <c r="BI128" s="1054"/>
    </row>
    <row r="129" spans="1:61" s="62" customFormat="1" ht="10.5" customHeight="1" x14ac:dyDescent="0.15">
      <c r="A129" s="76"/>
      <c r="B129" s="1036"/>
      <c r="C129" s="890"/>
      <c r="D129" s="1039"/>
      <c r="E129" s="1040"/>
      <c r="F129" s="1040"/>
      <c r="G129" s="1040"/>
      <c r="H129" s="1040"/>
      <c r="I129" s="1040"/>
      <c r="J129" s="1040"/>
      <c r="K129" s="1040"/>
      <c r="L129" s="1041"/>
      <c r="M129" s="909"/>
      <c r="N129" s="910"/>
      <c r="O129" s="910"/>
      <c r="P129" s="910"/>
      <c r="Q129" s="910"/>
      <c r="R129" s="910"/>
      <c r="S129" s="911"/>
      <c r="T129" s="919"/>
      <c r="U129" s="920"/>
      <c r="V129" s="920"/>
      <c r="W129" s="920"/>
      <c r="X129" s="920"/>
      <c r="Y129" s="920"/>
      <c r="Z129" s="920"/>
      <c r="AA129" s="920"/>
      <c r="AB129" s="921"/>
      <c r="AC129" s="915"/>
      <c r="AD129" s="891"/>
      <c r="AE129" s="893"/>
      <c r="AF129" s="913"/>
      <c r="AG129" s="919"/>
      <c r="AH129" s="920"/>
      <c r="AI129" s="920"/>
      <c r="AJ129" s="920"/>
      <c r="AK129" s="920"/>
      <c r="AL129" s="920"/>
      <c r="AM129" s="921"/>
      <c r="AN129" s="1034"/>
      <c r="AO129" s="1035"/>
      <c r="AP129" s="888"/>
      <c r="AQ129" s="889"/>
      <c r="AR129" s="890"/>
      <c r="AS129" s="872"/>
      <c r="AT129" s="873"/>
      <c r="AU129" s="874"/>
      <c r="AV129" s="859"/>
      <c r="AW129" s="860"/>
      <c r="AX129" s="860"/>
      <c r="AY129" s="860"/>
      <c r="AZ129" s="860"/>
      <c r="BA129" s="860"/>
      <c r="BB129" s="860"/>
      <c r="BC129" s="860"/>
      <c r="BD129" s="860"/>
      <c r="BE129" s="882"/>
      <c r="BF129" s="960"/>
      <c r="BG129" s="899"/>
      <c r="BH129" s="852"/>
      <c r="BI129" s="1054"/>
    </row>
    <row r="130" spans="1:61" s="62" customFormat="1" ht="7.5" customHeight="1" x14ac:dyDescent="0.15">
      <c r="A130" s="76"/>
      <c r="B130" s="1036"/>
      <c r="C130" s="890"/>
      <c r="D130" s="1039"/>
      <c r="E130" s="1040"/>
      <c r="F130" s="1040"/>
      <c r="G130" s="1040"/>
      <c r="H130" s="1040"/>
      <c r="I130" s="1040"/>
      <c r="J130" s="1040"/>
      <c r="K130" s="1040"/>
      <c r="L130" s="1041"/>
      <c r="M130" s="900" t="str">
        <f>M44</f>
        <v>平成30年3月31日
以前のもの</v>
      </c>
      <c r="N130" s="901"/>
      <c r="O130" s="901"/>
      <c r="P130" s="901"/>
      <c r="Q130" s="901"/>
      <c r="R130" s="901"/>
      <c r="S130" s="902"/>
      <c r="T130" s="916">
        <f t="shared" ref="T130" si="90">T44</f>
        <v>0</v>
      </c>
      <c r="U130" s="917"/>
      <c r="V130" s="917"/>
      <c r="W130" s="917"/>
      <c r="X130" s="917"/>
      <c r="Y130" s="917"/>
      <c r="Z130" s="917"/>
      <c r="AA130" s="917"/>
      <c r="AB130" s="918"/>
      <c r="AC130" s="279"/>
      <c r="AD130" s="888">
        <v>23</v>
      </c>
      <c r="AE130" s="890"/>
      <c r="AF130" s="912"/>
      <c r="AG130" s="916">
        <f t="shared" ref="AG130" si="91">AG44</f>
        <v>0</v>
      </c>
      <c r="AH130" s="917"/>
      <c r="AI130" s="917"/>
      <c r="AJ130" s="917"/>
      <c r="AK130" s="917"/>
      <c r="AL130" s="917"/>
      <c r="AM130" s="918"/>
      <c r="AN130" s="280"/>
      <c r="AO130" s="279"/>
      <c r="AP130" s="888"/>
      <c r="AQ130" s="889"/>
      <c r="AR130" s="890"/>
      <c r="AS130" s="869">
        <f t="shared" ref="AS130" si="92">AS44</f>
        <v>0</v>
      </c>
      <c r="AT130" s="870"/>
      <c r="AU130" s="871"/>
      <c r="AV130" s="857">
        <f t="shared" ref="AV130" si="93">AV44</f>
        <v>0</v>
      </c>
      <c r="AW130" s="858"/>
      <c r="AX130" s="858"/>
      <c r="AY130" s="858"/>
      <c r="AZ130" s="858"/>
      <c r="BA130" s="858"/>
      <c r="BB130" s="858"/>
      <c r="BC130" s="858"/>
      <c r="BD130" s="858"/>
      <c r="BE130" s="883"/>
      <c r="BF130" s="960"/>
      <c r="BG130" s="899"/>
      <c r="BH130" s="852"/>
      <c r="BI130" s="1054"/>
    </row>
    <row r="131" spans="1:61" s="62" customFormat="1" ht="10.5" customHeight="1" x14ac:dyDescent="0.15">
      <c r="A131" s="76"/>
      <c r="B131" s="1036"/>
      <c r="C131" s="890"/>
      <c r="D131" s="1039"/>
      <c r="E131" s="1040"/>
      <c r="F131" s="1040"/>
      <c r="G131" s="1040"/>
      <c r="H131" s="1040"/>
      <c r="I131" s="1040"/>
      <c r="J131" s="1040"/>
      <c r="K131" s="1040"/>
      <c r="L131" s="1041"/>
      <c r="M131" s="903"/>
      <c r="N131" s="904"/>
      <c r="O131" s="904"/>
      <c r="P131" s="904"/>
      <c r="Q131" s="904"/>
      <c r="R131" s="904"/>
      <c r="S131" s="905"/>
      <c r="T131" s="919"/>
      <c r="U131" s="920"/>
      <c r="V131" s="920"/>
      <c r="W131" s="920"/>
      <c r="X131" s="920"/>
      <c r="Y131" s="920"/>
      <c r="Z131" s="920"/>
      <c r="AA131" s="920"/>
      <c r="AB131" s="921"/>
      <c r="AC131" s="281"/>
      <c r="AD131" s="888"/>
      <c r="AE131" s="890"/>
      <c r="AF131" s="913"/>
      <c r="AG131" s="919"/>
      <c r="AH131" s="920"/>
      <c r="AI131" s="920"/>
      <c r="AJ131" s="920"/>
      <c r="AK131" s="920"/>
      <c r="AL131" s="920"/>
      <c r="AM131" s="921"/>
      <c r="AN131" s="922"/>
      <c r="AO131" s="922"/>
      <c r="AP131" s="888"/>
      <c r="AQ131" s="889"/>
      <c r="AR131" s="890"/>
      <c r="AS131" s="872"/>
      <c r="AT131" s="873"/>
      <c r="AU131" s="874"/>
      <c r="AV131" s="859"/>
      <c r="AW131" s="860"/>
      <c r="AX131" s="860"/>
      <c r="AY131" s="860"/>
      <c r="AZ131" s="860"/>
      <c r="BA131" s="860"/>
      <c r="BB131" s="860"/>
      <c r="BC131" s="860"/>
      <c r="BD131" s="860"/>
      <c r="BE131" s="884"/>
      <c r="BF131" s="960"/>
      <c r="BG131" s="899"/>
      <c r="BH131" s="852"/>
      <c r="BI131" s="1054"/>
    </row>
    <row r="132" spans="1:61" s="62" customFormat="1" ht="7.5" customHeight="1" x14ac:dyDescent="0.15">
      <c r="A132" s="76"/>
      <c r="B132" s="1036"/>
      <c r="C132" s="890"/>
      <c r="D132" s="1039"/>
      <c r="E132" s="1040"/>
      <c r="F132" s="1040"/>
      <c r="G132" s="1040"/>
      <c r="H132" s="1040"/>
      <c r="I132" s="1040"/>
      <c r="J132" s="1040"/>
      <c r="K132" s="1040"/>
      <c r="L132" s="1041"/>
      <c r="M132" s="900" t="str">
        <f>M46</f>
        <v>平成30年4月1日
以降のもの</v>
      </c>
      <c r="N132" s="901"/>
      <c r="O132" s="901"/>
      <c r="P132" s="901"/>
      <c r="Q132" s="901"/>
      <c r="R132" s="901"/>
      <c r="S132" s="902"/>
      <c r="T132" s="916">
        <f t="shared" ref="T132" si="94">T46</f>
        <v>0</v>
      </c>
      <c r="U132" s="917"/>
      <c r="V132" s="917"/>
      <c r="W132" s="917"/>
      <c r="X132" s="917"/>
      <c r="Y132" s="917"/>
      <c r="Z132" s="917"/>
      <c r="AA132" s="917"/>
      <c r="AB132" s="918"/>
      <c r="AC132" s="284"/>
      <c r="AD132" s="888"/>
      <c r="AE132" s="890"/>
      <c r="AF132" s="912"/>
      <c r="AG132" s="916">
        <f t="shared" ref="AG132" si="95">AG46</f>
        <v>0</v>
      </c>
      <c r="AH132" s="917"/>
      <c r="AI132" s="917"/>
      <c r="AJ132" s="917"/>
      <c r="AK132" s="917"/>
      <c r="AL132" s="917"/>
      <c r="AM132" s="918"/>
      <c r="AN132" s="285"/>
      <c r="AO132" s="285"/>
      <c r="AP132" s="885">
        <v>12</v>
      </c>
      <c r="AQ132" s="894"/>
      <c r="AR132" s="895"/>
      <c r="AS132" s="869">
        <f t="shared" ref="AS132" si="96">AS46</f>
        <v>0</v>
      </c>
      <c r="AT132" s="870"/>
      <c r="AU132" s="871"/>
      <c r="AV132" s="857">
        <f t="shared" ref="AV132" si="97">AV46</f>
        <v>0</v>
      </c>
      <c r="AW132" s="858"/>
      <c r="AX132" s="858"/>
      <c r="AY132" s="858"/>
      <c r="AZ132" s="858"/>
      <c r="BA132" s="858"/>
      <c r="BB132" s="858"/>
      <c r="BC132" s="858"/>
      <c r="BD132" s="858"/>
      <c r="BE132" s="286"/>
      <c r="BF132" s="960"/>
      <c r="BG132" s="899"/>
      <c r="BH132" s="852"/>
      <c r="BI132" s="1054"/>
    </row>
    <row r="133" spans="1:61" s="62" customFormat="1" ht="10.5" customHeight="1" x14ac:dyDescent="0.15">
      <c r="A133" s="76"/>
      <c r="B133" s="1008"/>
      <c r="C133" s="893"/>
      <c r="D133" s="1039"/>
      <c r="E133" s="1040"/>
      <c r="F133" s="1040"/>
      <c r="G133" s="1040"/>
      <c r="H133" s="1040"/>
      <c r="I133" s="1040"/>
      <c r="J133" s="1040"/>
      <c r="K133" s="1040"/>
      <c r="L133" s="1041"/>
      <c r="M133" s="903"/>
      <c r="N133" s="904"/>
      <c r="O133" s="904"/>
      <c r="P133" s="904"/>
      <c r="Q133" s="904"/>
      <c r="R133" s="904"/>
      <c r="S133" s="905"/>
      <c r="T133" s="919"/>
      <c r="U133" s="920"/>
      <c r="V133" s="920"/>
      <c r="W133" s="920"/>
      <c r="X133" s="920"/>
      <c r="Y133" s="920"/>
      <c r="Z133" s="920"/>
      <c r="AA133" s="920"/>
      <c r="AB133" s="921"/>
      <c r="AC133" s="287"/>
      <c r="AD133" s="891"/>
      <c r="AE133" s="893"/>
      <c r="AF133" s="913"/>
      <c r="AG133" s="919"/>
      <c r="AH133" s="920"/>
      <c r="AI133" s="920"/>
      <c r="AJ133" s="920"/>
      <c r="AK133" s="920"/>
      <c r="AL133" s="920"/>
      <c r="AM133" s="921"/>
      <c r="AN133" s="926"/>
      <c r="AO133" s="927"/>
      <c r="AP133" s="896"/>
      <c r="AQ133" s="897"/>
      <c r="AR133" s="898"/>
      <c r="AS133" s="872"/>
      <c r="AT133" s="873"/>
      <c r="AU133" s="874"/>
      <c r="AV133" s="859"/>
      <c r="AW133" s="860"/>
      <c r="AX133" s="860"/>
      <c r="AY133" s="860"/>
      <c r="AZ133" s="860"/>
      <c r="BA133" s="860"/>
      <c r="BB133" s="860"/>
      <c r="BC133" s="860"/>
      <c r="BD133" s="860"/>
      <c r="BE133" s="288"/>
      <c r="BF133" s="960"/>
      <c r="BG133" s="899"/>
      <c r="BH133" s="852"/>
      <c r="BI133" s="1054"/>
    </row>
    <row r="134" spans="1:61" s="62" customFormat="1" ht="7.5" customHeight="1" x14ac:dyDescent="0.15">
      <c r="A134" s="76"/>
      <c r="B134" s="1007">
        <v>36</v>
      </c>
      <c r="C134" s="887"/>
      <c r="D134" s="1042" t="s">
        <v>129</v>
      </c>
      <c r="E134" s="1043"/>
      <c r="F134" s="1043"/>
      <c r="G134" s="1048" t="s">
        <v>130</v>
      </c>
      <c r="H134" s="1049"/>
      <c r="I134" s="1049"/>
      <c r="J134" s="1049"/>
      <c r="K134" s="1049"/>
      <c r="L134" s="1050"/>
      <c r="M134" s="906" t="str">
        <f>M48</f>
        <v>平成27年3月31日
以前のもの</v>
      </c>
      <c r="N134" s="907"/>
      <c r="O134" s="907"/>
      <c r="P134" s="907"/>
      <c r="Q134" s="907"/>
      <c r="R134" s="907"/>
      <c r="S134" s="908"/>
      <c r="T134" s="916">
        <f t="shared" ref="T134" si="98">T48</f>
        <v>0</v>
      </c>
      <c r="U134" s="917"/>
      <c r="V134" s="917"/>
      <c r="W134" s="917"/>
      <c r="X134" s="917"/>
      <c r="Y134" s="917"/>
      <c r="Z134" s="917"/>
      <c r="AA134" s="917"/>
      <c r="AB134" s="918"/>
      <c r="AC134" s="914"/>
      <c r="AD134" s="888">
        <v>38</v>
      </c>
      <c r="AE134" s="890"/>
      <c r="AF134" s="912"/>
      <c r="AG134" s="916">
        <f t="shared" ref="AG134" si="99">AG48</f>
        <v>0</v>
      </c>
      <c r="AH134" s="917"/>
      <c r="AI134" s="917"/>
      <c r="AJ134" s="917"/>
      <c r="AK134" s="917"/>
      <c r="AL134" s="917"/>
      <c r="AM134" s="918"/>
      <c r="AN134" s="1032"/>
      <c r="AO134" s="1033"/>
      <c r="AP134" s="885">
        <v>7.5</v>
      </c>
      <c r="AQ134" s="894"/>
      <c r="AR134" s="895"/>
      <c r="AS134" s="869">
        <f t="shared" ref="AS134" si="100">AS48</f>
        <v>0</v>
      </c>
      <c r="AT134" s="870"/>
      <c r="AU134" s="871"/>
      <c r="AV134" s="857">
        <f t="shared" ref="AV134" si="101">AV48</f>
        <v>0</v>
      </c>
      <c r="AW134" s="858"/>
      <c r="AX134" s="858"/>
      <c r="AY134" s="858"/>
      <c r="AZ134" s="858"/>
      <c r="BA134" s="858"/>
      <c r="BB134" s="858"/>
      <c r="BC134" s="858"/>
      <c r="BD134" s="858"/>
      <c r="BE134" s="881"/>
      <c r="BF134" s="960"/>
      <c r="BG134" s="899"/>
      <c r="BH134" s="852"/>
      <c r="BI134" s="1054"/>
    </row>
    <row r="135" spans="1:61" s="62" customFormat="1" ht="10.5" customHeight="1" x14ac:dyDescent="0.15">
      <c r="A135" s="76"/>
      <c r="B135" s="1036"/>
      <c r="C135" s="890"/>
      <c r="D135" s="1044"/>
      <c r="E135" s="1045"/>
      <c r="F135" s="1045"/>
      <c r="G135" s="1048"/>
      <c r="H135" s="1049"/>
      <c r="I135" s="1049"/>
      <c r="J135" s="1049"/>
      <c r="K135" s="1049"/>
      <c r="L135" s="1050"/>
      <c r="M135" s="909"/>
      <c r="N135" s="910"/>
      <c r="O135" s="910"/>
      <c r="P135" s="910"/>
      <c r="Q135" s="910"/>
      <c r="R135" s="910"/>
      <c r="S135" s="911"/>
      <c r="T135" s="919"/>
      <c r="U135" s="920"/>
      <c r="V135" s="920"/>
      <c r="W135" s="920"/>
      <c r="X135" s="920"/>
      <c r="Y135" s="920"/>
      <c r="Z135" s="920"/>
      <c r="AA135" s="920"/>
      <c r="AB135" s="921"/>
      <c r="AC135" s="915"/>
      <c r="AD135" s="891"/>
      <c r="AE135" s="893"/>
      <c r="AF135" s="913"/>
      <c r="AG135" s="919"/>
      <c r="AH135" s="920"/>
      <c r="AI135" s="920"/>
      <c r="AJ135" s="920"/>
      <c r="AK135" s="920"/>
      <c r="AL135" s="920"/>
      <c r="AM135" s="921"/>
      <c r="AN135" s="1034"/>
      <c r="AO135" s="1035"/>
      <c r="AP135" s="896"/>
      <c r="AQ135" s="897"/>
      <c r="AR135" s="898"/>
      <c r="AS135" s="872"/>
      <c r="AT135" s="873"/>
      <c r="AU135" s="874"/>
      <c r="AV135" s="859"/>
      <c r="AW135" s="860"/>
      <c r="AX135" s="860"/>
      <c r="AY135" s="860"/>
      <c r="AZ135" s="860"/>
      <c r="BA135" s="860"/>
      <c r="BB135" s="860"/>
      <c r="BC135" s="860"/>
      <c r="BD135" s="860"/>
      <c r="BE135" s="882"/>
      <c r="BF135" s="960"/>
      <c r="BG135" s="899"/>
      <c r="BH135" s="852"/>
      <c r="BI135" s="1054"/>
    </row>
    <row r="136" spans="1:61" s="62" customFormat="1" ht="7.5" customHeight="1" x14ac:dyDescent="0.15">
      <c r="A136" s="76"/>
      <c r="B136" s="1036"/>
      <c r="C136" s="890"/>
      <c r="D136" s="1044"/>
      <c r="E136" s="1045"/>
      <c r="F136" s="1045"/>
      <c r="G136" s="1048"/>
      <c r="H136" s="1049"/>
      <c r="I136" s="1049"/>
      <c r="J136" s="1049"/>
      <c r="K136" s="1049"/>
      <c r="L136" s="1050"/>
      <c r="M136" s="900" t="str">
        <f>M50</f>
        <v>平成30年3月31日
以前のもの</v>
      </c>
      <c r="N136" s="901"/>
      <c r="O136" s="901"/>
      <c r="P136" s="901"/>
      <c r="Q136" s="901"/>
      <c r="R136" s="901"/>
      <c r="S136" s="902"/>
      <c r="T136" s="916">
        <f t="shared" ref="T136" si="102">T50</f>
        <v>0</v>
      </c>
      <c r="U136" s="917"/>
      <c r="V136" s="917"/>
      <c r="W136" s="917"/>
      <c r="X136" s="917"/>
      <c r="Y136" s="917"/>
      <c r="Z136" s="917"/>
      <c r="AA136" s="917"/>
      <c r="AB136" s="918"/>
      <c r="AC136" s="279"/>
      <c r="AD136" s="888">
        <v>40</v>
      </c>
      <c r="AE136" s="890"/>
      <c r="AF136" s="912"/>
      <c r="AG136" s="916">
        <f t="shared" ref="AG136" si="103">AG50</f>
        <v>0</v>
      </c>
      <c r="AH136" s="917"/>
      <c r="AI136" s="917"/>
      <c r="AJ136" s="917"/>
      <c r="AK136" s="917"/>
      <c r="AL136" s="917"/>
      <c r="AM136" s="918"/>
      <c r="AN136" s="280"/>
      <c r="AO136" s="279"/>
      <c r="AP136" s="885">
        <v>6.5</v>
      </c>
      <c r="AQ136" s="886"/>
      <c r="AR136" s="887"/>
      <c r="AS136" s="869">
        <f t="shared" ref="AS136" si="104">AS50</f>
        <v>0</v>
      </c>
      <c r="AT136" s="870"/>
      <c r="AU136" s="871"/>
      <c r="AV136" s="857">
        <f t="shared" ref="AV136" si="105">AV50</f>
        <v>0</v>
      </c>
      <c r="AW136" s="858"/>
      <c r="AX136" s="858"/>
      <c r="AY136" s="858"/>
      <c r="AZ136" s="858"/>
      <c r="BA136" s="858"/>
      <c r="BB136" s="858"/>
      <c r="BC136" s="858"/>
      <c r="BD136" s="858"/>
      <c r="BE136" s="883"/>
      <c r="BF136" s="960"/>
      <c r="BG136" s="899"/>
      <c r="BH136" s="852"/>
      <c r="BI136" s="1054"/>
    </row>
    <row r="137" spans="1:61" s="62" customFormat="1" ht="10.5" customHeight="1" x14ac:dyDescent="0.15">
      <c r="A137" s="76"/>
      <c r="B137" s="1036"/>
      <c r="C137" s="890"/>
      <c r="D137" s="1044"/>
      <c r="E137" s="1045"/>
      <c r="F137" s="1045"/>
      <c r="G137" s="1048"/>
      <c r="H137" s="1049"/>
      <c r="I137" s="1049"/>
      <c r="J137" s="1049"/>
      <c r="K137" s="1049"/>
      <c r="L137" s="1050"/>
      <c r="M137" s="903"/>
      <c r="N137" s="904"/>
      <c r="O137" s="904"/>
      <c r="P137" s="904"/>
      <c r="Q137" s="904"/>
      <c r="R137" s="904"/>
      <c r="S137" s="905"/>
      <c r="T137" s="919"/>
      <c r="U137" s="920"/>
      <c r="V137" s="920"/>
      <c r="W137" s="920"/>
      <c r="X137" s="920"/>
      <c r="Y137" s="920"/>
      <c r="Z137" s="920"/>
      <c r="AA137" s="920"/>
      <c r="AB137" s="921"/>
      <c r="AC137" s="281"/>
      <c r="AD137" s="891"/>
      <c r="AE137" s="893"/>
      <c r="AF137" s="913"/>
      <c r="AG137" s="919"/>
      <c r="AH137" s="920"/>
      <c r="AI137" s="920"/>
      <c r="AJ137" s="920"/>
      <c r="AK137" s="920"/>
      <c r="AL137" s="920"/>
      <c r="AM137" s="921"/>
      <c r="AN137" s="922"/>
      <c r="AO137" s="922"/>
      <c r="AP137" s="888"/>
      <c r="AQ137" s="889"/>
      <c r="AR137" s="890"/>
      <c r="AS137" s="872"/>
      <c r="AT137" s="873"/>
      <c r="AU137" s="874"/>
      <c r="AV137" s="859"/>
      <c r="AW137" s="860"/>
      <c r="AX137" s="860"/>
      <c r="AY137" s="860"/>
      <c r="AZ137" s="860"/>
      <c r="BA137" s="860"/>
      <c r="BB137" s="860"/>
      <c r="BC137" s="860"/>
      <c r="BD137" s="860"/>
      <c r="BE137" s="884"/>
      <c r="BF137" s="960"/>
      <c r="BG137" s="899"/>
      <c r="BH137" s="852"/>
      <c r="BI137" s="1054"/>
    </row>
    <row r="138" spans="1:61" s="62" customFormat="1" ht="7.5" customHeight="1" x14ac:dyDescent="0.15">
      <c r="A138" s="76"/>
      <c r="B138" s="1036"/>
      <c r="C138" s="890"/>
      <c r="D138" s="1044"/>
      <c r="E138" s="1045"/>
      <c r="F138" s="1045"/>
      <c r="G138" s="1048"/>
      <c r="H138" s="1049"/>
      <c r="I138" s="1049"/>
      <c r="J138" s="1049"/>
      <c r="K138" s="1049"/>
      <c r="L138" s="1050"/>
      <c r="M138" s="900" t="str">
        <f>M52</f>
        <v>平成30年4月1日
以降のもの</v>
      </c>
      <c r="N138" s="901"/>
      <c r="O138" s="901"/>
      <c r="P138" s="901"/>
      <c r="Q138" s="901"/>
      <c r="R138" s="901"/>
      <c r="S138" s="902"/>
      <c r="T138" s="916">
        <f t="shared" ref="T138" si="106">T52</f>
        <v>0</v>
      </c>
      <c r="U138" s="917"/>
      <c r="V138" s="917"/>
      <c r="W138" s="917"/>
      <c r="X138" s="917"/>
      <c r="Y138" s="917"/>
      <c r="Z138" s="917"/>
      <c r="AA138" s="917"/>
      <c r="AB138" s="918"/>
      <c r="AC138" s="284"/>
      <c r="AD138" s="888">
        <v>38</v>
      </c>
      <c r="AE138" s="890"/>
      <c r="AF138" s="912"/>
      <c r="AG138" s="916">
        <f t="shared" ref="AG138" si="107">AG52</f>
        <v>0</v>
      </c>
      <c r="AH138" s="917"/>
      <c r="AI138" s="917"/>
      <c r="AJ138" s="917"/>
      <c r="AK138" s="917"/>
      <c r="AL138" s="917"/>
      <c r="AM138" s="918"/>
      <c r="AN138" s="285"/>
      <c r="AO138" s="285"/>
      <c r="AP138" s="888"/>
      <c r="AQ138" s="889"/>
      <c r="AR138" s="890"/>
      <c r="AS138" s="869">
        <f t="shared" ref="AS138" si="108">AS52</f>
        <v>0</v>
      </c>
      <c r="AT138" s="870"/>
      <c r="AU138" s="871"/>
      <c r="AV138" s="857">
        <f t="shared" ref="AV138" si="109">AV52</f>
        <v>0</v>
      </c>
      <c r="AW138" s="858"/>
      <c r="AX138" s="858"/>
      <c r="AY138" s="858"/>
      <c r="AZ138" s="858"/>
      <c r="BA138" s="858"/>
      <c r="BB138" s="858"/>
      <c r="BC138" s="858"/>
      <c r="BD138" s="858"/>
      <c r="BE138" s="286"/>
      <c r="BF138" s="960"/>
      <c r="BG138" s="899"/>
      <c r="BH138" s="852"/>
      <c r="BI138" s="1054"/>
    </row>
    <row r="139" spans="1:61" s="62" customFormat="1" ht="10.5" customHeight="1" x14ac:dyDescent="0.15">
      <c r="A139" s="76"/>
      <c r="B139" s="1036"/>
      <c r="C139" s="890"/>
      <c r="D139" s="1044"/>
      <c r="E139" s="1045"/>
      <c r="F139" s="1045"/>
      <c r="G139" s="1048"/>
      <c r="H139" s="1049"/>
      <c r="I139" s="1049"/>
      <c r="J139" s="1049"/>
      <c r="K139" s="1049"/>
      <c r="L139" s="1050"/>
      <c r="M139" s="903"/>
      <c r="N139" s="904"/>
      <c r="O139" s="904"/>
      <c r="P139" s="904"/>
      <c r="Q139" s="904"/>
      <c r="R139" s="904"/>
      <c r="S139" s="905"/>
      <c r="T139" s="919"/>
      <c r="U139" s="920"/>
      <c r="V139" s="920"/>
      <c r="W139" s="920"/>
      <c r="X139" s="920"/>
      <c r="Y139" s="920"/>
      <c r="Z139" s="920"/>
      <c r="AA139" s="920"/>
      <c r="AB139" s="921"/>
      <c r="AC139" s="287"/>
      <c r="AD139" s="891"/>
      <c r="AE139" s="893"/>
      <c r="AF139" s="913"/>
      <c r="AG139" s="919"/>
      <c r="AH139" s="920"/>
      <c r="AI139" s="920"/>
      <c r="AJ139" s="920"/>
      <c r="AK139" s="920"/>
      <c r="AL139" s="920"/>
      <c r="AM139" s="921"/>
      <c r="AN139" s="926"/>
      <c r="AO139" s="927"/>
      <c r="AP139" s="891"/>
      <c r="AQ139" s="892"/>
      <c r="AR139" s="893"/>
      <c r="AS139" s="872"/>
      <c r="AT139" s="873"/>
      <c r="AU139" s="874"/>
      <c r="AV139" s="859"/>
      <c r="AW139" s="860"/>
      <c r="AX139" s="860"/>
      <c r="AY139" s="860"/>
      <c r="AZ139" s="860"/>
      <c r="BA139" s="860"/>
      <c r="BB139" s="860"/>
      <c r="BC139" s="860"/>
      <c r="BD139" s="860"/>
      <c r="BE139" s="288"/>
      <c r="BF139" s="960"/>
      <c r="BG139" s="899"/>
      <c r="BH139" s="852"/>
      <c r="BI139" s="1054"/>
    </row>
    <row r="140" spans="1:61" s="62" customFormat="1" ht="7.5" customHeight="1" x14ac:dyDescent="0.15">
      <c r="A140" s="76"/>
      <c r="B140" s="1036"/>
      <c r="C140" s="890"/>
      <c r="D140" s="1044"/>
      <c r="E140" s="1045"/>
      <c r="F140" s="1045"/>
      <c r="G140" s="1048" t="s">
        <v>131</v>
      </c>
      <c r="H140" s="1049"/>
      <c r="I140" s="1049"/>
      <c r="J140" s="1049"/>
      <c r="K140" s="1049"/>
      <c r="L140" s="1050"/>
      <c r="M140" s="906" t="str">
        <f>M54</f>
        <v>平成27年3月31日
以前のもの</v>
      </c>
      <c r="N140" s="907"/>
      <c r="O140" s="907"/>
      <c r="P140" s="907"/>
      <c r="Q140" s="907"/>
      <c r="R140" s="907"/>
      <c r="S140" s="908"/>
      <c r="T140" s="916">
        <f t="shared" ref="T140" si="110">T54</f>
        <v>0</v>
      </c>
      <c r="U140" s="917"/>
      <c r="V140" s="917"/>
      <c r="W140" s="917"/>
      <c r="X140" s="917"/>
      <c r="Y140" s="917"/>
      <c r="Z140" s="917"/>
      <c r="AA140" s="917"/>
      <c r="AB140" s="918"/>
      <c r="AC140" s="914"/>
      <c r="AD140" s="885">
        <v>21</v>
      </c>
      <c r="AE140" s="895"/>
      <c r="AF140" s="912"/>
      <c r="AG140" s="916">
        <f t="shared" ref="AG140" si="111">AG54</f>
        <v>0</v>
      </c>
      <c r="AH140" s="917"/>
      <c r="AI140" s="917"/>
      <c r="AJ140" s="917"/>
      <c r="AK140" s="917"/>
      <c r="AL140" s="917"/>
      <c r="AM140" s="918"/>
      <c r="AN140" s="1032"/>
      <c r="AO140" s="1033"/>
      <c r="AP140" s="885">
        <v>7.5</v>
      </c>
      <c r="AQ140" s="894"/>
      <c r="AR140" s="895"/>
      <c r="AS140" s="869">
        <f t="shared" ref="AS140" si="112">AS54</f>
        <v>0</v>
      </c>
      <c r="AT140" s="870"/>
      <c r="AU140" s="871"/>
      <c r="AV140" s="857">
        <f t="shared" ref="AV140" si="113">AV54</f>
        <v>0</v>
      </c>
      <c r="AW140" s="858"/>
      <c r="AX140" s="858"/>
      <c r="AY140" s="858"/>
      <c r="AZ140" s="858"/>
      <c r="BA140" s="858"/>
      <c r="BB140" s="858"/>
      <c r="BC140" s="858"/>
      <c r="BD140" s="858"/>
      <c r="BE140" s="881"/>
      <c r="BF140" s="960"/>
      <c r="BG140" s="899"/>
      <c r="BH140" s="852"/>
      <c r="BI140" s="1054"/>
    </row>
    <row r="141" spans="1:61" s="62" customFormat="1" ht="10.5" customHeight="1" x14ac:dyDescent="0.15">
      <c r="A141" s="76"/>
      <c r="B141" s="1036"/>
      <c r="C141" s="890"/>
      <c r="D141" s="1044"/>
      <c r="E141" s="1045"/>
      <c r="F141" s="1045"/>
      <c r="G141" s="1048"/>
      <c r="H141" s="1049"/>
      <c r="I141" s="1049"/>
      <c r="J141" s="1049"/>
      <c r="K141" s="1049"/>
      <c r="L141" s="1050"/>
      <c r="M141" s="909"/>
      <c r="N141" s="910"/>
      <c r="O141" s="910"/>
      <c r="P141" s="910"/>
      <c r="Q141" s="910"/>
      <c r="R141" s="910"/>
      <c r="S141" s="911"/>
      <c r="T141" s="919"/>
      <c r="U141" s="920"/>
      <c r="V141" s="920"/>
      <c r="W141" s="920"/>
      <c r="X141" s="920"/>
      <c r="Y141" s="920"/>
      <c r="Z141" s="920"/>
      <c r="AA141" s="920"/>
      <c r="AB141" s="921"/>
      <c r="AC141" s="915"/>
      <c r="AD141" s="896"/>
      <c r="AE141" s="898"/>
      <c r="AF141" s="913"/>
      <c r="AG141" s="919"/>
      <c r="AH141" s="920"/>
      <c r="AI141" s="920"/>
      <c r="AJ141" s="920"/>
      <c r="AK141" s="920"/>
      <c r="AL141" s="920"/>
      <c r="AM141" s="921"/>
      <c r="AN141" s="1034"/>
      <c r="AO141" s="1035"/>
      <c r="AP141" s="896"/>
      <c r="AQ141" s="897"/>
      <c r="AR141" s="898"/>
      <c r="AS141" s="872"/>
      <c r="AT141" s="873"/>
      <c r="AU141" s="874"/>
      <c r="AV141" s="859"/>
      <c r="AW141" s="860"/>
      <c r="AX141" s="860"/>
      <c r="AY141" s="860"/>
      <c r="AZ141" s="860"/>
      <c r="BA141" s="860"/>
      <c r="BB141" s="860"/>
      <c r="BC141" s="860"/>
      <c r="BD141" s="860"/>
      <c r="BE141" s="882"/>
      <c r="BF141" s="960"/>
      <c r="BG141" s="899"/>
      <c r="BH141" s="852"/>
      <c r="BI141" s="1054"/>
    </row>
    <row r="142" spans="1:61" s="62" customFormat="1" ht="7.5" customHeight="1" x14ac:dyDescent="0.15">
      <c r="A142" s="76"/>
      <c r="B142" s="1036"/>
      <c r="C142" s="890"/>
      <c r="D142" s="1044"/>
      <c r="E142" s="1045"/>
      <c r="F142" s="1045"/>
      <c r="G142" s="1048"/>
      <c r="H142" s="1049"/>
      <c r="I142" s="1049"/>
      <c r="J142" s="1049"/>
      <c r="K142" s="1049"/>
      <c r="L142" s="1050"/>
      <c r="M142" s="900" t="str">
        <f>M56</f>
        <v>平成30年3月31日
以前のもの</v>
      </c>
      <c r="N142" s="901"/>
      <c r="O142" s="901"/>
      <c r="P142" s="901"/>
      <c r="Q142" s="901"/>
      <c r="R142" s="901"/>
      <c r="S142" s="902"/>
      <c r="T142" s="916">
        <f t="shared" ref="T142" si="114">T56</f>
        <v>0</v>
      </c>
      <c r="U142" s="917"/>
      <c r="V142" s="917"/>
      <c r="W142" s="917"/>
      <c r="X142" s="917"/>
      <c r="Y142" s="917"/>
      <c r="Z142" s="917"/>
      <c r="AA142" s="917"/>
      <c r="AB142" s="918"/>
      <c r="AC142" s="279"/>
      <c r="AD142" s="885">
        <v>22</v>
      </c>
      <c r="AE142" s="895"/>
      <c r="AF142" s="912"/>
      <c r="AG142" s="916">
        <f t="shared" ref="AG142" si="115">AG56</f>
        <v>0</v>
      </c>
      <c r="AH142" s="917"/>
      <c r="AI142" s="917"/>
      <c r="AJ142" s="917"/>
      <c r="AK142" s="917"/>
      <c r="AL142" s="917"/>
      <c r="AM142" s="918"/>
      <c r="AN142" s="280"/>
      <c r="AO142" s="279"/>
      <c r="AP142" s="885">
        <v>6.5</v>
      </c>
      <c r="AQ142" s="886"/>
      <c r="AR142" s="887"/>
      <c r="AS142" s="869">
        <f t="shared" ref="AS142" si="116">AS56</f>
        <v>0</v>
      </c>
      <c r="AT142" s="870"/>
      <c r="AU142" s="871"/>
      <c r="AV142" s="857">
        <f t="shared" ref="AV142" si="117">AV56</f>
        <v>0</v>
      </c>
      <c r="AW142" s="858"/>
      <c r="AX142" s="858"/>
      <c r="AY142" s="858"/>
      <c r="AZ142" s="858"/>
      <c r="BA142" s="858"/>
      <c r="BB142" s="858"/>
      <c r="BC142" s="858"/>
      <c r="BD142" s="858"/>
      <c r="BE142" s="883"/>
      <c r="BF142" s="960"/>
      <c r="BG142" s="899"/>
      <c r="BH142" s="852"/>
      <c r="BI142" s="1054"/>
    </row>
    <row r="143" spans="1:61" s="62" customFormat="1" ht="10.5" customHeight="1" x14ac:dyDescent="0.15">
      <c r="A143" s="76"/>
      <c r="B143" s="1036"/>
      <c r="C143" s="890"/>
      <c r="D143" s="1044"/>
      <c r="E143" s="1045"/>
      <c r="F143" s="1045"/>
      <c r="G143" s="1048"/>
      <c r="H143" s="1049"/>
      <c r="I143" s="1049"/>
      <c r="J143" s="1049"/>
      <c r="K143" s="1049"/>
      <c r="L143" s="1050"/>
      <c r="M143" s="903"/>
      <c r="N143" s="904"/>
      <c r="O143" s="904"/>
      <c r="P143" s="904"/>
      <c r="Q143" s="904"/>
      <c r="R143" s="904"/>
      <c r="S143" s="905"/>
      <c r="T143" s="919"/>
      <c r="U143" s="920"/>
      <c r="V143" s="920"/>
      <c r="W143" s="920"/>
      <c r="X143" s="920"/>
      <c r="Y143" s="920"/>
      <c r="Z143" s="920"/>
      <c r="AA143" s="920"/>
      <c r="AB143" s="921"/>
      <c r="AC143" s="281"/>
      <c r="AD143" s="896"/>
      <c r="AE143" s="898"/>
      <c r="AF143" s="913"/>
      <c r="AG143" s="919"/>
      <c r="AH143" s="920"/>
      <c r="AI143" s="920"/>
      <c r="AJ143" s="920"/>
      <c r="AK143" s="920"/>
      <c r="AL143" s="920"/>
      <c r="AM143" s="921"/>
      <c r="AN143" s="922"/>
      <c r="AO143" s="922"/>
      <c r="AP143" s="888"/>
      <c r="AQ143" s="889"/>
      <c r="AR143" s="890"/>
      <c r="AS143" s="872"/>
      <c r="AT143" s="873"/>
      <c r="AU143" s="874"/>
      <c r="AV143" s="859"/>
      <c r="AW143" s="860"/>
      <c r="AX143" s="860"/>
      <c r="AY143" s="860"/>
      <c r="AZ143" s="860"/>
      <c r="BA143" s="860"/>
      <c r="BB143" s="860"/>
      <c r="BC143" s="860"/>
      <c r="BD143" s="860"/>
      <c r="BE143" s="884"/>
      <c r="BF143" s="960"/>
      <c r="BG143" s="899"/>
      <c r="BH143" s="852"/>
      <c r="BI143" s="1054"/>
    </row>
    <row r="144" spans="1:61" s="62" customFormat="1" ht="7.5" customHeight="1" x14ac:dyDescent="0.15">
      <c r="A144" s="76"/>
      <c r="B144" s="1036"/>
      <c r="C144" s="890"/>
      <c r="D144" s="1044"/>
      <c r="E144" s="1045"/>
      <c r="F144" s="1045"/>
      <c r="G144" s="1048"/>
      <c r="H144" s="1049"/>
      <c r="I144" s="1049"/>
      <c r="J144" s="1049"/>
      <c r="K144" s="1049"/>
      <c r="L144" s="1050"/>
      <c r="M144" s="900" t="str">
        <f>M58</f>
        <v>平成30年4月1日
以降のもの</v>
      </c>
      <c r="N144" s="901"/>
      <c r="O144" s="901"/>
      <c r="P144" s="901"/>
      <c r="Q144" s="901"/>
      <c r="R144" s="901"/>
      <c r="S144" s="902"/>
      <c r="T144" s="916">
        <f t="shared" ref="T144" si="118">T58</f>
        <v>0</v>
      </c>
      <c r="U144" s="917"/>
      <c r="V144" s="917"/>
      <c r="W144" s="917"/>
      <c r="X144" s="917"/>
      <c r="Y144" s="917"/>
      <c r="Z144" s="917"/>
      <c r="AA144" s="917"/>
      <c r="AB144" s="918"/>
      <c r="AC144" s="284"/>
      <c r="AD144" s="888">
        <v>21</v>
      </c>
      <c r="AE144" s="890"/>
      <c r="AF144" s="912"/>
      <c r="AG144" s="916">
        <f t="shared" ref="AG144" si="119">AG58</f>
        <v>0</v>
      </c>
      <c r="AH144" s="917"/>
      <c r="AI144" s="917"/>
      <c r="AJ144" s="917"/>
      <c r="AK144" s="917"/>
      <c r="AL144" s="917"/>
      <c r="AM144" s="918"/>
      <c r="AN144" s="285"/>
      <c r="AO144" s="285"/>
      <c r="AP144" s="888"/>
      <c r="AQ144" s="889"/>
      <c r="AR144" s="890"/>
      <c r="AS144" s="869">
        <f t="shared" ref="AS144" si="120">AS58</f>
        <v>0</v>
      </c>
      <c r="AT144" s="870"/>
      <c r="AU144" s="871"/>
      <c r="AV144" s="857">
        <f t="shared" ref="AV144" si="121">AV58</f>
        <v>0</v>
      </c>
      <c r="AW144" s="858"/>
      <c r="AX144" s="858"/>
      <c r="AY144" s="858"/>
      <c r="AZ144" s="858"/>
      <c r="BA144" s="858"/>
      <c r="BB144" s="858"/>
      <c r="BC144" s="858"/>
      <c r="BD144" s="858"/>
      <c r="BE144" s="286"/>
      <c r="BF144" s="960"/>
      <c r="BG144" s="899"/>
      <c r="BH144" s="852"/>
      <c r="BI144" s="1054"/>
    </row>
    <row r="145" spans="1:61" s="62" customFormat="1" ht="10.5" customHeight="1" x14ac:dyDescent="0.15">
      <c r="A145" s="76"/>
      <c r="B145" s="1008"/>
      <c r="C145" s="893"/>
      <c r="D145" s="1046"/>
      <c r="E145" s="1047"/>
      <c r="F145" s="1047"/>
      <c r="G145" s="1048"/>
      <c r="H145" s="1049"/>
      <c r="I145" s="1049"/>
      <c r="J145" s="1049"/>
      <c r="K145" s="1049"/>
      <c r="L145" s="1050"/>
      <c r="M145" s="903"/>
      <c r="N145" s="904"/>
      <c r="O145" s="904"/>
      <c r="P145" s="904"/>
      <c r="Q145" s="904"/>
      <c r="R145" s="904"/>
      <c r="S145" s="905"/>
      <c r="T145" s="919"/>
      <c r="U145" s="920"/>
      <c r="V145" s="920"/>
      <c r="W145" s="920"/>
      <c r="X145" s="920"/>
      <c r="Y145" s="920"/>
      <c r="Z145" s="920"/>
      <c r="AA145" s="920"/>
      <c r="AB145" s="921"/>
      <c r="AC145" s="287"/>
      <c r="AD145" s="891"/>
      <c r="AE145" s="893"/>
      <c r="AF145" s="913"/>
      <c r="AG145" s="919"/>
      <c r="AH145" s="920"/>
      <c r="AI145" s="920"/>
      <c r="AJ145" s="920"/>
      <c r="AK145" s="920"/>
      <c r="AL145" s="920"/>
      <c r="AM145" s="921"/>
      <c r="AN145" s="926"/>
      <c r="AO145" s="927"/>
      <c r="AP145" s="891"/>
      <c r="AQ145" s="892"/>
      <c r="AR145" s="893"/>
      <c r="AS145" s="872"/>
      <c r="AT145" s="873"/>
      <c r="AU145" s="874"/>
      <c r="AV145" s="859"/>
      <c r="AW145" s="860"/>
      <c r="AX145" s="860"/>
      <c r="AY145" s="860"/>
      <c r="AZ145" s="860"/>
      <c r="BA145" s="860"/>
      <c r="BB145" s="860"/>
      <c r="BC145" s="860"/>
      <c r="BD145" s="860"/>
      <c r="BE145" s="288"/>
      <c r="BF145" s="960"/>
      <c r="BG145" s="899"/>
      <c r="BH145" s="852"/>
      <c r="BI145" s="1054"/>
    </row>
    <row r="146" spans="1:61" s="62" customFormat="1" ht="7.5" customHeight="1" x14ac:dyDescent="0.15">
      <c r="A146" s="76"/>
      <c r="B146" s="1024">
        <v>37</v>
      </c>
      <c r="C146" s="1025"/>
      <c r="D146" s="1015" t="s">
        <v>132</v>
      </c>
      <c r="E146" s="1016"/>
      <c r="F146" s="1016"/>
      <c r="G146" s="1016"/>
      <c r="H146" s="1016"/>
      <c r="I146" s="1016"/>
      <c r="J146" s="1016"/>
      <c r="K146" s="1016"/>
      <c r="L146" s="1017"/>
      <c r="M146" s="906" t="str">
        <f>M60</f>
        <v>平成27年3月31日
以前のもの</v>
      </c>
      <c r="N146" s="907"/>
      <c r="O146" s="907"/>
      <c r="P146" s="907"/>
      <c r="Q146" s="907"/>
      <c r="R146" s="907"/>
      <c r="S146" s="908"/>
      <c r="T146" s="916">
        <f t="shared" ref="T146" si="122">T60</f>
        <v>0</v>
      </c>
      <c r="U146" s="917"/>
      <c r="V146" s="917"/>
      <c r="W146" s="917"/>
      <c r="X146" s="917"/>
      <c r="Y146" s="917"/>
      <c r="Z146" s="917"/>
      <c r="AA146" s="917"/>
      <c r="AB146" s="918"/>
      <c r="AC146" s="914"/>
      <c r="AD146" s="885">
        <v>23</v>
      </c>
      <c r="AE146" s="895"/>
      <c r="AF146" s="912"/>
      <c r="AG146" s="916">
        <f t="shared" ref="AG146" si="123">AG60</f>
        <v>0</v>
      </c>
      <c r="AH146" s="917"/>
      <c r="AI146" s="917"/>
      <c r="AJ146" s="917"/>
      <c r="AK146" s="917"/>
      <c r="AL146" s="917"/>
      <c r="AM146" s="918"/>
      <c r="AN146" s="1032"/>
      <c r="AO146" s="1033"/>
      <c r="AP146" s="885">
        <v>19</v>
      </c>
      <c r="AQ146" s="886"/>
      <c r="AR146" s="887"/>
      <c r="AS146" s="869">
        <f t="shared" ref="AS146" si="124">AS60</f>
        <v>0</v>
      </c>
      <c r="AT146" s="870"/>
      <c r="AU146" s="871"/>
      <c r="AV146" s="857">
        <f t="shared" ref="AV146" si="125">AV60</f>
        <v>0</v>
      </c>
      <c r="AW146" s="858"/>
      <c r="AX146" s="858"/>
      <c r="AY146" s="858"/>
      <c r="AZ146" s="858"/>
      <c r="BA146" s="858"/>
      <c r="BB146" s="858"/>
      <c r="BC146" s="858"/>
      <c r="BD146" s="858"/>
      <c r="BE146" s="881"/>
      <c r="BF146" s="960"/>
      <c r="BG146" s="899"/>
      <c r="BH146" s="852"/>
      <c r="BI146" s="1054"/>
    </row>
    <row r="147" spans="1:61" s="62" customFormat="1" ht="10.5" customHeight="1" x14ac:dyDescent="0.15">
      <c r="A147" s="76"/>
      <c r="B147" s="1026"/>
      <c r="C147" s="1027"/>
      <c r="D147" s="1018"/>
      <c r="E147" s="1019"/>
      <c r="F147" s="1019"/>
      <c r="G147" s="1019"/>
      <c r="H147" s="1019"/>
      <c r="I147" s="1019"/>
      <c r="J147" s="1019"/>
      <c r="K147" s="1019"/>
      <c r="L147" s="1020"/>
      <c r="M147" s="909"/>
      <c r="N147" s="910"/>
      <c r="O147" s="910"/>
      <c r="P147" s="910"/>
      <c r="Q147" s="910"/>
      <c r="R147" s="910"/>
      <c r="S147" s="911"/>
      <c r="T147" s="919"/>
      <c r="U147" s="920"/>
      <c r="V147" s="920"/>
      <c r="W147" s="920"/>
      <c r="X147" s="920"/>
      <c r="Y147" s="920"/>
      <c r="Z147" s="920"/>
      <c r="AA147" s="920"/>
      <c r="AB147" s="921"/>
      <c r="AC147" s="915"/>
      <c r="AD147" s="896"/>
      <c r="AE147" s="898"/>
      <c r="AF147" s="913"/>
      <c r="AG147" s="919"/>
      <c r="AH147" s="920"/>
      <c r="AI147" s="920"/>
      <c r="AJ147" s="920"/>
      <c r="AK147" s="920"/>
      <c r="AL147" s="920"/>
      <c r="AM147" s="921"/>
      <c r="AN147" s="1034"/>
      <c r="AO147" s="1035"/>
      <c r="AP147" s="888"/>
      <c r="AQ147" s="889"/>
      <c r="AR147" s="890"/>
      <c r="AS147" s="872"/>
      <c r="AT147" s="873"/>
      <c r="AU147" s="874"/>
      <c r="AV147" s="859"/>
      <c r="AW147" s="860"/>
      <c r="AX147" s="860"/>
      <c r="AY147" s="860"/>
      <c r="AZ147" s="860"/>
      <c r="BA147" s="860"/>
      <c r="BB147" s="860"/>
      <c r="BC147" s="860"/>
      <c r="BD147" s="860"/>
      <c r="BE147" s="882"/>
      <c r="BF147" s="960"/>
      <c r="BG147" s="899"/>
      <c r="BH147" s="852"/>
      <c r="BI147" s="1054"/>
    </row>
    <row r="148" spans="1:61" s="62" customFormat="1" ht="7.5" customHeight="1" x14ac:dyDescent="0.15">
      <c r="A148" s="76"/>
      <c r="B148" s="1026"/>
      <c r="C148" s="1027"/>
      <c r="D148" s="1018"/>
      <c r="E148" s="1019"/>
      <c r="F148" s="1019"/>
      <c r="G148" s="1019"/>
      <c r="H148" s="1019"/>
      <c r="I148" s="1019"/>
      <c r="J148" s="1019"/>
      <c r="K148" s="1019"/>
      <c r="L148" s="1020"/>
      <c r="M148" s="900" t="str">
        <f>M62</f>
        <v>平成30年3月31日
以前のもの</v>
      </c>
      <c r="N148" s="901"/>
      <c r="O148" s="901"/>
      <c r="P148" s="901"/>
      <c r="Q148" s="901"/>
      <c r="R148" s="901"/>
      <c r="S148" s="902"/>
      <c r="T148" s="916">
        <f t="shared" ref="T148" si="126">T62</f>
        <v>0</v>
      </c>
      <c r="U148" s="917"/>
      <c r="V148" s="917"/>
      <c r="W148" s="917"/>
      <c r="X148" s="917"/>
      <c r="Y148" s="917"/>
      <c r="Z148" s="917"/>
      <c r="AA148" s="917"/>
      <c r="AB148" s="918"/>
      <c r="AC148" s="279"/>
      <c r="AD148" s="885">
        <v>24</v>
      </c>
      <c r="AE148" s="887"/>
      <c r="AF148" s="912"/>
      <c r="AG148" s="916">
        <f t="shared" ref="AG148" si="127">AG62</f>
        <v>0</v>
      </c>
      <c r="AH148" s="917"/>
      <c r="AI148" s="917"/>
      <c r="AJ148" s="917"/>
      <c r="AK148" s="917"/>
      <c r="AL148" s="917"/>
      <c r="AM148" s="918"/>
      <c r="AN148" s="280"/>
      <c r="AO148" s="279"/>
      <c r="AP148" s="885">
        <v>17</v>
      </c>
      <c r="AQ148" s="894"/>
      <c r="AR148" s="895"/>
      <c r="AS148" s="869">
        <f t="shared" ref="AS148" si="128">AS62</f>
        <v>0</v>
      </c>
      <c r="AT148" s="870"/>
      <c r="AU148" s="871"/>
      <c r="AV148" s="857">
        <f t="shared" ref="AV148" si="129">AV62</f>
        <v>0</v>
      </c>
      <c r="AW148" s="858"/>
      <c r="AX148" s="858"/>
      <c r="AY148" s="858"/>
      <c r="AZ148" s="858"/>
      <c r="BA148" s="858"/>
      <c r="BB148" s="858"/>
      <c r="BC148" s="858"/>
      <c r="BD148" s="858"/>
      <c r="BE148" s="883"/>
      <c r="BF148" s="960"/>
      <c r="BG148" s="899"/>
      <c r="BH148" s="852"/>
      <c r="BI148" s="1054"/>
    </row>
    <row r="149" spans="1:61" s="62" customFormat="1" ht="10.5" customHeight="1" x14ac:dyDescent="0.15">
      <c r="A149" s="76"/>
      <c r="B149" s="1026"/>
      <c r="C149" s="1027"/>
      <c r="D149" s="1018"/>
      <c r="E149" s="1019"/>
      <c r="F149" s="1019"/>
      <c r="G149" s="1019"/>
      <c r="H149" s="1019"/>
      <c r="I149" s="1019"/>
      <c r="J149" s="1019"/>
      <c r="K149" s="1019"/>
      <c r="L149" s="1020"/>
      <c r="M149" s="903"/>
      <c r="N149" s="904"/>
      <c r="O149" s="904"/>
      <c r="P149" s="904"/>
      <c r="Q149" s="904"/>
      <c r="R149" s="904"/>
      <c r="S149" s="905"/>
      <c r="T149" s="919"/>
      <c r="U149" s="920"/>
      <c r="V149" s="920"/>
      <c r="W149" s="920"/>
      <c r="X149" s="920"/>
      <c r="Y149" s="920"/>
      <c r="Z149" s="920"/>
      <c r="AA149" s="920"/>
      <c r="AB149" s="921"/>
      <c r="AC149" s="281"/>
      <c r="AD149" s="888"/>
      <c r="AE149" s="890"/>
      <c r="AF149" s="913"/>
      <c r="AG149" s="919"/>
      <c r="AH149" s="920"/>
      <c r="AI149" s="920"/>
      <c r="AJ149" s="920"/>
      <c r="AK149" s="920"/>
      <c r="AL149" s="920"/>
      <c r="AM149" s="921"/>
      <c r="AN149" s="922"/>
      <c r="AO149" s="922"/>
      <c r="AP149" s="896"/>
      <c r="AQ149" s="897"/>
      <c r="AR149" s="898"/>
      <c r="AS149" s="872"/>
      <c r="AT149" s="873"/>
      <c r="AU149" s="874"/>
      <c r="AV149" s="859"/>
      <c r="AW149" s="860"/>
      <c r="AX149" s="860"/>
      <c r="AY149" s="860"/>
      <c r="AZ149" s="860"/>
      <c r="BA149" s="860"/>
      <c r="BB149" s="860"/>
      <c r="BC149" s="860"/>
      <c r="BD149" s="860"/>
      <c r="BE149" s="884"/>
      <c r="BF149" s="960"/>
      <c r="BG149" s="899"/>
      <c r="BH149" s="852"/>
      <c r="BI149" s="1054"/>
    </row>
    <row r="150" spans="1:61" s="62" customFormat="1" ht="7.5" customHeight="1" x14ac:dyDescent="0.15">
      <c r="A150" s="76"/>
      <c r="B150" s="1028"/>
      <c r="C150" s="1029"/>
      <c r="D150" s="1018"/>
      <c r="E150" s="1019"/>
      <c r="F150" s="1019"/>
      <c r="G150" s="1019"/>
      <c r="H150" s="1019"/>
      <c r="I150" s="1019"/>
      <c r="J150" s="1019"/>
      <c r="K150" s="1019"/>
      <c r="L150" s="1020"/>
      <c r="M150" s="900" t="str">
        <f>M64</f>
        <v>平成30年4月1日
以降のもの</v>
      </c>
      <c r="N150" s="901"/>
      <c r="O150" s="901"/>
      <c r="P150" s="901"/>
      <c r="Q150" s="901"/>
      <c r="R150" s="901"/>
      <c r="S150" s="902"/>
      <c r="T150" s="916">
        <f t="shared" ref="T150" si="130">T64</f>
        <v>0</v>
      </c>
      <c r="U150" s="917"/>
      <c r="V150" s="917"/>
      <c r="W150" s="917"/>
      <c r="X150" s="917"/>
      <c r="Y150" s="917"/>
      <c r="Z150" s="917"/>
      <c r="AA150" s="917"/>
      <c r="AB150" s="918"/>
      <c r="AC150" s="284"/>
      <c r="AD150" s="888"/>
      <c r="AE150" s="890"/>
      <c r="AF150" s="912"/>
      <c r="AG150" s="916">
        <f t="shared" ref="AG150" si="131">AG64</f>
        <v>0</v>
      </c>
      <c r="AH150" s="917"/>
      <c r="AI150" s="917"/>
      <c r="AJ150" s="917"/>
      <c r="AK150" s="917"/>
      <c r="AL150" s="917"/>
      <c r="AM150" s="918"/>
      <c r="AN150" s="285"/>
      <c r="AO150" s="285"/>
      <c r="AP150" s="885">
        <v>15</v>
      </c>
      <c r="AQ150" s="894"/>
      <c r="AR150" s="895"/>
      <c r="AS150" s="869">
        <f t="shared" ref="AS150" si="132">AS64</f>
        <v>0</v>
      </c>
      <c r="AT150" s="870"/>
      <c r="AU150" s="871"/>
      <c r="AV150" s="857">
        <f t="shared" ref="AV150" si="133">AV64</f>
        <v>0</v>
      </c>
      <c r="AW150" s="858"/>
      <c r="AX150" s="858"/>
      <c r="AY150" s="858"/>
      <c r="AZ150" s="858"/>
      <c r="BA150" s="858"/>
      <c r="BB150" s="858"/>
      <c r="BC150" s="858"/>
      <c r="BD150" s="858"/>
      <c r="BE150" s="286"/>
      <c r="BF150" s="960"/>
      <c r="BG150" s="899"/>
      <c r="BH150" s="852"/>
      <c r="BI150" s="1054"/>
    </row>
    <row r="151" spans="1:61" s="62" customFormat="1" ht="10.5" customHeight="1" x14ac:dyDescent="0.15">
      <c r="A151" s="76"/>
      <c r="B151" s="1030"/>
      <c r="C151" s="1031"/>
      <c r="D151" s="1021"/>
      <c r="E151" s="1022"/>
      <c r="F151" s="1022"/>
      <c r="G151" s="1022"/>
      <c r="H151" s="1022"/>
      <c r="I151" s="1022"/>
      <c r="J151" s="1022"/>
      <c r="K151" s="1022"/>
      <c r="L151" s="1023"/>
      <c r="M151" s="903"/>
      <c r="N151" s="904"/>
      <c r="O151" s="904"/>
      <c r="P151" s="904"/>
      <c r="Q151" s="904"/>
      <c r="R151" s="904"/>
      <c r="S151" s="905"/>
      <c r="T151" s="919"/>
      <c r="U151" s="920"/>
      <c r="V151" s="920"/>
      <c r="W151" s="920"/>
      <c r="X151" s="920"/>
      <c r="Y151" s="920"/>
      <c r="Z151" s="920"/>
      <c r="AA151" s="920"/>
      <c r="AB151" s="921"/>
      <c r="AC151" s="287"/>
      <c r="AD151" s="891"/>
      <c r="AE151" s="893"/>
      <c r="AF151" s="913"/>
      <c r="AG151" s="919"/>
      <c r="AH151" s="920"/>
      <c r="AI151" s="920"/>
      <c r="AJ151" s="920"/>
      <c r="AK151" s="920"/>
      <c r="AL151" s="920"/>
      <c r="AM151" s="921"/>
      <c r="AN151" s="926"/>
      <c r="AO151" s="927"/>
      <c r="AP151" s="896"/>
      <c r="AQ151" s="897"/>
      <c r="AR151" s="898"/>
      <c r="AS151" s="872"/>
      <c r="AT151" s="873"/>
      <c r="AU151" s="874"/>
      <c r="AV151" s="859"/>
      <c r="AW151" s="860"/>
      <c r="AX151" s="860"/>
      <c r="AY151" s="860"/>
      <c r="AZ151" s="860"/>
      <c r="BA151" s="860"/>
      <c r="BB151" s="860"/>
      <c r="BC151" s="860"/>
      <c r="BD151" s="860"/>
      <c r="BE151" s="288"/>
      <c r="BF151" s="960"/>
      <c r="BG151" s="899"/>
      <c r="BH151" s="852"/>
      <c r="BI151" s="1054"/>
    </row>
    <row r="152" spans="1:61" s="62" customFormat="1" ht="7.5" customHeight="1" x14ac:dyDescent="0.15">
      <c r="A152" s="98"/>
      <c r="B152" s="1007"/>
      <c r="C152" s="887"/>
      <c r="D152" s="1009"/>
      <c r="E152" s="1010"/>
      <c r="F152" s="1010"/>
      <c r="G152" s="1010"/>
      <c r="H152" s="1010"/>
      <c r="I152" s="1010"/>
      <c r="J152" s="1010"/>
      <c r="K152" s="1010"/>
      <c r="L152" s="1011"/>
      <c r="M152" s="900" t="str">
        <f>M66</f>
        <v>平成19年3月31日
以前のもの</v>
      </c>
      <c r="N152" s="901"/>
      <c r="O152" s="901"/>
      <c r="P152" s="901"/>
      <c r="Q152" s="901"/>
      <c r="R152" s="901"/>
      <c r="S152" s="902"/>
      <c r="T152" s="916">
        <f t="shared" ref="T152" si="134">T66</f>
        <v>0</v>
      </c>
      <c r="U152" s="917"/>
      <c r="V152" s="917"/>
      <c r="W152" s="917"/>
      <c r="X152" s="917"/>
      <c r="Y152" s="917"/>
      <c r="Z152" s="917"/>
      <c r="AA152" s="917"/>
      <c r="AB152" s="918"/>
      <c r="AC152" s="289"/>
      <c r="AD152" s="885">
        <f>AD66</f>
        <v>0</v>
      </c>
      <c r="AE152" s="887"/>
      <c r="AF152" s="912" t="s">
        <v>23</v>
      </c>
      <c r="AG152" s="916">
        <f t="shared" ref="AG152" si="135">AG66</f>
        <v>0</v>
      </c>
      <c r="AH152" s="917"/>
      <c r="AI152" s="917"/>
      <c r="AJ152" s="917"/>
      <c r="AK152" s="917"/>
      <c r="AL152" s="917"/>
      <c r="AM152" s="918"/>
      <c r="AN152" s="290"/>
      <c r="AO152" s="291"/>
      <c r="AP152" s="863">
        <f>AP66</f>
        <v>0</v>
      </c>
      <c r="AQ152" s="864"/>
      <c r="AR152" s="865"/>
      <c r="AS152" s="869">
        <f>AS66</f>
        <v>0</v>
      </c>
      <c r="AT152" s="870"/>
      <c r="AU152" s="871"/>
      <c r="AV152" s="857">
        <f t="shared" ref="AV152" si="136">AV66</f>
        <v>0</v>
      </c>
      <c r="AW152" s="858"/>
      <c r="AX152" s="858"/>
      <c r="AY152" s="858"/>
      <c r="AZ152" s="858"/>
      <c r="BA152" s="858"/>
      <c r="BB152" s="858"/>
      <c r="BC152" s="858"/>
      <c r="BD152" s="858"/>
      <c r="BE152" s="292"/>
      <c r="BF152" s="960"/>
      <c r="BG152" s="899"/>
      <c r="BH152" s="852"/>
      <c r="BI152" s="1054"/>
    </row>
    <row r="153" spans="1:61" s="62" customFormat="1" ht="10.5" customHeight="1" x14ac:dyDescent="0.15">
      <c r="A153" s="98"/>
      <c r="B153" s="1008"/>
      <c r="C153" s="893"/>
      <c r="D153" s="1012"/>
      <c r="E153" s="1013"/>
      <c r="F153" s="1013"/>
      <c r="G153" s="1013"/>
      <c r="H153" s="1013"/>
      <c r="I153" s="1013"/>
      <c r="J153" s="1013"/>
      <c r="K153" s="1013"/>
      <c r="L153" s="1014"/>
      <c r="M153" s="903"/>
      <c r="N153" s="904"/>
      <c r="O153" s="904"/>
      <c r="P153" s="904"/>
      <c r="Q153" s="904"/>
      <c r="R153" s="904"/>
      <c r="S153" s="905"/>
      <c r="T153" s="919"/>
      <c r="U153" s="920"/>
      <c r="V153" s="920"/>
      <c r="W153" s="920"/>
      <c r="X153" s="920"/>
      <c r="Y153" s="920"/>
      <c r="Z153" s="920"/>
      <c r="AA153" s="920"/>
      <c r="AB153" s="921"/>
      <c r="AC153" s="240"/>
      <c r="AD153" s="891"/>
      <c r="AE153" s="893"/>
      <c r="AF153" s="913"/>
      <c r="AG153" s="919"/>
      <c r="AH153" s="920"/>
      <c r="AI153" s="920"/>
      <c r="AJ153" s="920"/>
      <c r="AK153" s="920"/>
      <c r="AL153" s="920"/>
      <c r="AM153" s="921"/>
      <c r="AN153" s="293"/>
      <c r="AO153" s="294"/>
      <c r="AP153" s="866"/>
      <c r="AQ153" s="867"/>
      <c r="AR153" s="868"/>
      <c r="AS153" s="872"/>
      <c r="AT153" s="873"/>
      <c r="AU153" s="874"/>
      <c r="AV153" s="859"/>
      <c r="AW153" s="860"/>
      <c r="AX153" s="860"/>
      <c r="AY153" s="860"/>
      <c r="AZ153" s="860"/>
      <c r="BA153" s="860"/>
      <c r="BB153" s="860"/>
      <c r="BC153" s="860"/>
      <c r="BD153" s="860"/>
      <c r="BE153" s="288"/>
      <c r="BF153" s="960"/>
      <c r="BG153" s="899"/>
      <c r="BH153" s="852"/>
      <c r="BI153" s="1054"/>
    </row>
    <row r="154" spans="1:61" s="62" customFormat="1" ht="18" customHeight="1" x14ac:dyDescent="0.15">
      <c r="A154" s="76"/>
      <c r="B154" s="995"/>
      <c r="C154" s="996"/>
      <c r="D154" s="997" t="s">
        <v>134</v>
      </c>
      <c r="E154" s="998"/>
      <c r="F154" s="998"/>
      <c r="G154" s="998"/>
      <c r="H154" s="998"/>
      <c r="I154" s="998"/>
      <c r="J154" s="998"/>
      <c r="K154" s="998"/>
      <c r="L154" s="999"/>
      <c r="M154" s="1000"/>
      <c r="N154" s="1001"/>
      <c r="O154" s="1001"/>
      <c r="P154" s="1001"/>
      <c r="Q154" s="1001"/>
      <c r="R154" s="1001"/>
      <c r="S154" s="996"/>
      <c r="T154" s="1002">
        <f>T68</f>
        <v>0</v>
      </c>
      <c r="U154" s="1003"/>
      <c r="V154" s="1003"/>
      <c r="W154" s="1003"/>
      <c r="X154" s="1003"/>
      <c r="Y154" s="1003"/>
      <c r="Z154" s="1003"/>
      <c r="AA154" s="1003"/>
      <c r="AB154" s="1004"/>
      <c r="AC154" s="295"/>
      <c r="AD154" s="1005"/>
      <c r="AE154" s="1006"/>
      <c r="AF154" s="296"/>
      <c r="AG154" s="878">
        <f>AG68</f>
        <v>0</v>
      </c>
      <c r="AH154" s="879"/>
      <c r="AI154" s="879"/>
      <c r="AJ154" s="879"/>
      <c r="AK154" s="879"/>
      <c r="AL154" s="879"/>
      <c r="AM154" s="880"/>
      <c r="AN154" s="928"/>
      <c r="AO154" s="929"/>
      <c r="AP154" s="875"/>
      <c r="AQ154" s="876"/>
      <c r="AR154" s="877"/>
      <c r="AS154" s="875"/>
      <c r="AT154" s="876"/>
      <c r="AU154" s="877"/>
      <c r="AV154" s="878">
        <f>AV68</f>
        <v>0</v>
      </c>
      <c r="AW154" s="879"/>
      <c r="AX154" s="879"/>
      <c r="AY154" s="879"/>
      <c r="AZ154" s="879"/>
      <c r="BA154" s="879"/>
      <c r="BB154" s="879"/>
      <c r="BC154" s="879"/>
      <c r="BD154" s="880"/>
      <c r="BE154" s="297"/>
      <c r="BF154" s="960"/>
      <c r="BG154" s="899"/>
      <c r="BH154" s="852"/>
      <c r="BI154" s="1054"/>
    </row>
    <row r="155" spans="1:61" s="62" customFormat="1" ht="18" customHeight="1" x14ac:dyDescent="0.15">
      <c r="A155" s="76"/>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98"/>
      <c r="AF155" s="299" t="s">
        <v>87</v>
      </c>
      <c r="AG155" s="861" t="s">
        <v>152</v>
      </c>
      <c r="AH155" s="861"/>
      <c r="AI155" s="861"/>
      <c r="AJ155" s="861"/>
      <c r="AK155" s="861"/>
      <c r="AL155" s="861"/>
      <c r="AM155" s="861"/>
      <c r="AN155" s="861"/>
      <c r="AO155" s="862"/>
      <c r="AP155" s="300" t="s">
        <v>26</v>
      </c>
      <c r="AQ155" s="853" t="s">
        <v>136</v>
      </c>
      <c r="AR155" s="853"/>
      <c r="AS155" s="853"/>
      <c r="AT155" s="853"/>
      <c r="AU155" s="854"/>
      <c r="AV155" s="855" t="s">
        <v>137</v>
      </c>
      <c r="AW155" s="855"/>
      <c r="AX155" s="855"/>
      <c r="AY155" s="855"/>
      <c r="AZ155" s="855"/>
      <c r="BA155" s="855"/>
      <c r="BB155" s="855"/>
      <c r="BC155" s="855"/>
      <c r="BD155" s="855"/>
      <c r="BE155" s="856"/>
      <c r="BF155" s="960"/>
      <c r="BG155" s="899"/>
      <c r="BH155" s="852"/>
      <c r="BI155" s="1054"/>
    </row>
    <row r="156" spans="1:61" s="62" customFormat="1" ht="10.15" customHeight="1" x14ac:dyDescent="0.15">
      <c r="A156" s="76"/>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1055">
        <f>AF70</f>
        <v>0</v>
      </c>
      <c r="AG156" s="858"/>
      <c r="AH156" s="858"/>
      <c r="AI156" s="858"/>
      <c r="AJ156" s="858"/>
      <c r="AK156" s="858"/>
      <c r="AL156" s="858"/>
      <c r="AM156" s="858"/>
      <c r="AN156" s="930" t="s">
        <v>115</v>
      </c>
      <c r="AO156" s="931"/>
      <c r="AP156" s="934" t="s">
        <v>138</v>
      </c>
      <c r="AQ156" s="935"/>
      <c r="AR156" s="935"/>
      <c r="AS156" s="935"/>
      <c r="AT156" s="935"/>
      <c r="AU156" s="936"/>
      <c r="AV156" s="923">
        <f>AV70</f>
        <v>0</v>
      </c>
      <c r="AW156" s="858"/>
      <c r="AX156" s="858"/>
      <c r="AY156" s="858"/>
      <c r="AZ156" s="858"/>
      <c r="BA156" s="858"/>
      <c r="BB156" s="858"/>
      <c r="BC156" s="858"/>
      <c r="BD156" s="858"/>
      <c r="BE156" s="937" t="s">
        <v>59</v>
      </c>
      <c r="BF156" s="960"/>
      <c r="BG156" s="899"/>
      <c r="BH156" s="852"/>
      <c r="BI156" s="1054"/>
    </row>
    <row r="157" spans="1:61" s="62" customFormat="1" ht="10.15" customHeight="1" x14ac:dyDescent="0.15">
      <c r="A157" s="76"/>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1056"/>
      <c r="AG157" s="925"/>
      <c r="AH157" s="925"/>
      <c r="AI157" s="925"/>
      <c r="AJ157" s="925"/>
      <c r="AK157" s="925"/>
      <c r="AL157" s="925"/>
      <c r="AM157" s="925"/>
      <c r="AN157" s="932"/>
      <c r="AO157" s="933"/>
      <c r="AP157" s="939">
        <f>AP71</f>
        <v>0.02</v>
      </c>
      <c r="AQ157" s="940"/>
      <c r="AR157" s="940"/>
      <c r="AS157" s="940"/>
      <c r="AT157" s="940"/>
      <c r="AU157" s="941"/>
      <c r="AV157" s="924"/>
      <c r="AW157" s="925"/>
      <c r="AX157" s="925"/>
      <c r="AY157" s="925"/>
      <c r="AZ157" s="925"/>
      <c r="BA157" s="925"/>
      <c r="BB157" s="925"/>
      <c r="BC157" s="925"/>
      <c r="BD157" s="925"/>
      <c r="BE157" s="938"/>
      <c r="BF157" s="960"/>
      <c r="BG157" s="899"/>
      <c r="BH157" s="852"/>
      <c r="BI157" s="1054"/>
    </row>
    <row r="158" spans="1:61" s="62" customFormat="1" ht="11.1" customHeight="1" x14ac:dyDescent="0.15">
      <c r="A158" s="76"/>
      <c r="B158" s="942" t="s">
        <v>139</v>
      </c>
      <c r="C158" s="942"/>
      <c r="D158" s="942"/>
      <c r="E158" s="942"/>
      <c r="F158" s="942"/>
      <c r="G158" s="942"/>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241"/>
      <c r="AJ158" s="241"/>
      <c r="AK158" s="241"/>
      <c r="AL158" s="241"/>
      <c r="AM158" s="241"/>
      <c r="AN158" s="241"/>
      <c r="AO158" s="241"/>
      <c r="AP158" s="241"/>
      <c r="AQ158" s="241"/>
      <c r="AR158" s="241"/>
      <c r="AS158" s="943" t="s">
        <v>140</v>
      </c>
      <c r="AT158" s="943"/>
      <c r="AU158" s="943"/>
      <c r="AV158" s="943"/>
      <c r="AW158" s="959">
        <f>AW72</f>
        <v>0</v>
      </c>
      <c r="AX158" s="959"/>
      <c r="AY158" s="959"/>
      <c r="AZ158" s="959"/>
      <c r="BA158" s="948" t="s">
        <v>70</v>
      </c>
      <c r="BB158" s="948"/>
      <c r="BC158" s="948"/>
      <c r="BD158" s="949">
        <f>BD72</f>
        <v>0</v>
      </c>
      <c r="BE158" s="950"/>
      <c r="BF158" s="951"/>
      <c r="BG158" s="951"/>
      <c r="BH158" s="301" t="s">
        <v>67</v>
      </c>
      <c r="BI158" s="76"/>
    </row>
    <row r="159" spans="1:61" s="62" customFormat="1" ht="11.1" customHeight="1" x14ac:dyDescent="0.15">
      <c r="A159" s="76"/>
      <c r="B159" s="942"/>
      <c r="C159" s="942"/>
      <c r="D159" s="942"/>
      <c r="E159" s="942"/>
      <c r="F159" s="942"/>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241"/>
      <c r="AJ159" s="241"/>
      <c r="AK159" s="241"/>
      <c r="AL159" s="241"/>
      <c r="AM159" s="241"/>
      <c r="AN159" s="241"/>
      <c r="AO159" s="241"/>
      <c r="AP159" s="241"/>
      <c r="AQ159" s="241"/>
      <c r="AR159" s="302"/>
      <c r="AS159" s="952" t="s">
        <v>141</v>
      </c>
      <c r="AT159" s="952"/>
      <c r="AU159" s="952"/>
      <c r="AV159" s="952"/>
      <c r="AW159" s="953">
        <f>AW73</f>
        <v>0</v>
      </c>
      <c r="AX159" s="953"/>
      <c r="AY159" s="953"/>
      <c r="AZ159" s="253" t="s">
        <v>70</v>
      </c>
      <c r="BA159" s="954">
        <f>BA73</f>
        <v>0</v>
      </c>
      <c r="BB159" s="954"/>
      <c r="BC159" s="954"/>
      <c r="BD159" s="254" t="s">
        <v>70</v>
      </c>
      <c r="BE159" s="955">
        <f>BE73</f>
        <v>0</v>
      </c>
      <c r="BF159" s="956"/>
      <c r="BG159" s="956"/>
      <c r="BH159" s="301" t="s">
        <v>67</v>
      </c>
      <c r="BI159" s="76"/>
    </row>
    <row r="160" spans="1:61" s="62" customFormat="1" ht="11.1" customHeight="1" x14ac:dyDescent="0.15">
      <c r="A160" s="76"/>
      <c r="B160" s="241"/>
      <c r="C160" s="241"/>
      <c r="D160" s="957">
        <f>D74</f>
        <v>0</v>
      </c>
      <c r="E160" s="957"/>
      <c r="F160" s="957"/>
      <c r="G160" s="241"/>
      <c r="H160" s="241"/>
      <c r="I160" s="957">
        <f>I74</f>
        <v>0</v>
      </c>
      <c r="J160" s="957"/>
      <c r="K160" s="957"/>
      <c r="L160" s="241"/>
      <c r="M160" s="957">
        <f>M74</f>
        <v>0</v>
      </c>
      <c r="N160" s="957"/>
      <c r="O160" s="957"/>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76"/>
    </row>
    <row r="161" spans="1:61" s="72" customFormat="1" ht="11.1" customHeight="1" x14ac:dyDescent="0.15">
      <c r="A161" s="77"/>
      <c r="B161" s="944"/>
      <c r="C161" s="944"/>
      <c r="D161" s="958"/>
      <c r="E161" s="958"/>
      <c r="F161" s="958"/>
      <c r="G161" s="944" t="s">
        <v>56</v>
      </c>
      <c r="H161" s="944"/>
      <c r="I161" s="958"/>
      <c r="J161" s="958"/>
      <c r="K161" s="958"/>
      <c r="L161" s="242" t="s">
        <v>57</v>
      </c>
      <c r="M161" s="958"/>
      <c r="N161" s="958"/>
      <c r="O161" s="958"/>
      <c r="P161" s="944" t="s">
        <v>68</v>
      </c>
      <c r="Q161" s="944"/>
      <c r="R161" s="247"/>
      <c r="S161" s="247"/>
      <c r="T161" s="247"/>
      <c r="U161" s="247"/>
      <c r="V161" s="247"/>
      <c r="W161" s="247"/>
      <c r="X161" s="247"/>
      <c r="Y161" s="247"/>
      <c r="Z161" s="247"/>
      <c r="AA161" s="247"/>
      <c r="AB161" s="247"/>
      <c r="AC161" s="247"/>
      <c r="AD161" s="247"/>
      <c r="AE161" s="247"/>
      <c r="AF161" s="247"/>
      <c r="AG161" s="247"/>
      <c r="AH161" s="247"/>
      <c r="AI161" s="247"/>
      <c r="AJ161" s="247"/>
      <c r="AK161" s="250"/>
      <c r="AL161" s="250"/>
      <c r="AM161" s="250"/>
      <c r="AN161" s="247"/>
      <c r="AO161" s="945">
        <f>AO75</f>
        <v>0</v>
      </c>
      <c r="AP161" s="945"/>
      <c r="AQ161" s="945"/>
      <c r="AR161" s="945"/>
      <c r="AS161" s="945"/>
      <c r="AT161" s="945"/>
      <c r="AU161" s="945"/>
      <c r="AV161" s="945"/>
      <c r="AW161" s="945"/>
      <c r="AX161" s="945"/>
      <c r="AY161" s="945"/>
      <c r="AZ161" s="945"/>
      <c r="BA161" s="945"/>
      <c r="BB161" s="945"/>
      <c r="BC161" s="945"/>
      <c r="BD161" s="945"/>
      <c r="BE161" s="945"/>
      <c r="BF161" s="945"/>
      <c r="BG161" s="243"/>
      <c r="BH161" s="244"/>
      <c r="BI161" s="77"/>
    </row>
    <row r="162" spans="1:61" s="62" customFormat="1" ht="11.1" customHeight="1" x14ac:dyDescent="0.15">
      <c r="A162" s="76"/>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7"/>
      <c r="AG162" s="247"/>
      <c r="AH162" s="247"/>
      <c r="AI162" s="247"/>
      <c r="AJ162" s="247"/>
      <c r="AK162" s="947" t="s">
        <v>142</v>
      </c>
      <c r="AL162" s="947"/>
      <c r="AM162" s="947"/>
      <c r="AN162" s="246"/>
      <c r="AO162" s="946"/>
      <c r="AP162" s="946"/>
      <c r="AQ162" s="946"/>
      <c r="AR162" s="946"/>
      <c r="AS162" s="946"/>
      <c r="AT162" s="946"/>
      <c r="AU162" s="946"/>
      <c r="AV162" s="946"/>
      <c r="AW162" s="946"/>
      <c r="AX162" s="946"/>
      <c r="AY162" s="946"/>
      <c r="AZ162" s="946"/>
      <c r="BA162" s="946"/>
      <c r="BB162" s="946"/>
      <c r="BC162" s="946"/>
      <c r="BD162" s="946"/>
      <c r="BE162" s="946"/>
      <c r="BF162" s="946"/>
      <c r="BG162" s="245"/>
      <c r="BH162" s="246"/>
      <c r="BI162" s="77"/>
    </row>
    <row r="163" spans="1:61" s="62" customFormat="1" ht="11.1" customHeight="1" x14ac:dyDescent="0.15">
      <c r="A163" s="76"/>
      <c r="B163" s="970" t="s">
        <v>178</v>
      </c>
      <c r="C163" s="970"/>
      <c r="D163" s="970"/>
      <c r="E163" s="970"/>
      <c r="F163" s="972" t="s">
        <v>143</v>
      </c>
      <c r="G163" s="972"/>
      <c r="H163" s="972"/>
      <c r="I163" s="972"/>
      <c r="J163" s="972"/>
      <c r="K163" s="972"/>
      <c r="L163" s="972"/>
      <c r="M163" s="972"/>
      <c r="N163" s="972"/>
      <c r="O163" s="972"/>
      <c r="P163" s="972"/>
      <c r="Q163" s="972"/>
      <c r="R163" s="972"/>
      <c r="S163" s="972"/>
      <c r="T163" s="972"/>
      <c r="U163" s="972"/>
      <c r="V163" s="972"/>
      <c r="W163" s="972"/>
      <c r="X163" s="972"/>
      <c r="Y163" s="972"/>
      <c r="Z163" s="972"/>
      <c r="AA163" s="284"/>
      <c r="AB163" s="241"/>
      <c r="AC163" s="241"/>
      <c r="AD163" s="241"/>
      <c r="AE163" s="241"/>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992"/>
      <c r="BB163" s="992"/>
      <c r="BC163" s="992"/>
      <c r="BD163" s="992"/>
      <c r="BE163" s="992"/>
      <c r="BF163" s="992"/>
      <c r="BG163" s="992"/>
      <c r="BH163" s="992"/>
      <c r="BI163" s="77"/>
    </row>
    <row r="164" spans="1:61" s="62" customFormat="1" ht="11.1" customHeight="1" x14ac:dyDescent="0.15">
      <c r="A164" s="76"/>
      <c r="B164" s="971"/>
      <c r="C164" s="971"/>
      <c r="D164" s="971"/>
      <c r="E164" s="971"/>
      <c r="F164" s="973"/>
      <c r="G164" s="973"/>
      <c r="H164" s="973"/>
      <c r="I164" s="973"/>
      <c r="J164" s="973"/>
      <c r="K164" s="973"/>
      <c r="L164" s="973"/>
      <c r="M164" s="973"/>
      <c r="N164" s="973"/>
      <c r="O164" s="973"/>
      <c r="P164" s="973"/>
      <c r="Q164" s="973"/>
      <c r="R164" s="973"/>
      <c r="S164" s="973"/>
      <c r="T164" s="973"/>
      <c r="U164" s="973"/>
      <c r="V164" s="973"/>
      <c r="W164" s="973"/>
      <c r="X164" s="973"/>
      <c r="Y164" s="973"/>
      <c r="Z164" s="973"/>
      <c r="AA164" s="295"/>
      <c r="AB164" s="241"/>
      <c r="AC164" s="241"/>
      <c r="AD164" s="241"/>
      <c r="AE164" s="241"/>
      <c r="AF164" s="247"/>
      <c r="AG164" s="247"/>
      <c r="AH164" s="247"/>
      <c r="AI164" s="247"/>
      <c r="AJ164" s="247"/>
      <c r="AK164" s="247"/>
      <c r="AL164" s="247"/>
      <c r="AM164" s="247"/>
      <c r="AN164" s="241"/>
      <c r="AO164" s="248"/>
      <c r="AP164" s="248"/>
      <c r="AQ164" s="248"/>
      <c r="AR164" s="248"/>
      <c r="AS164" s="248"/>
      <c r="AT164" s="248"/>
      <c r="AU164" s="248"/>
      <c r="AV164" s="248"/>
      <c r="AW164" s="248"/>
      <c r="AX164" s="248"/>
      <c r="AY164" s="248"/>
      <c r="AZ164" s="248"/>
      <c r="BA164" s="248"/>
      <c r="BB164" s="248"/>
      <c r="BC164" s="248"/>
      <c r="BD164" s="248"/>
      <c r="BE164" s="248"/>
      <c r="BF164" s="248"/>
      <c r="BG164" s="249"/>
      <c r="BH164" s="249"/>
      <c r="BI164" s="77"/>
    </row>
    <row r="165" spans="1:61" s="62" customFormat="1" ht="11.1" customHeight="1" x14ac:dyDescent="0.15">
      <c r="A165" s="76"/>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7"/>
      <c r="AG165" s="247"/>
      <c r="AH165" s="247" t="s">
        <v>144</v>
      </c>
      <c r="AI165" s="247"/>
      <c r="AJ165" s="247"/>
      <c r="AK165" s="250"/>
      <c r="AL165" s="250"/>
      <c r="AM165" s="250"/>
      <c r="AN165" s="248"/>
      <c r="AO165" s="993">
        <f>AO79</f>
        <v>0</v>
      </c>
      <c r="AP165" s="993"/>
      <c r="AQ165" s="993"/>
      <c r="AR165" s="993"/>
      <c r="AS165" s="993"/>
      <c r="AT165" s="993"/>
      <c r="AU165" s="993"/>
      <c r="AV165" s="993"/>
      <c r="AW165" s="993"/>
      <c r="AX165" s="993"/>
      <c r="AY165" s="993"/>
      <c r="AZ165" s="993"/>
      <c r="BA165" s="993"/>
      <c r="BB165" s="993"/>
      <c r="BC165" s="993"/>
      <c r="BD165" s="993"/>
      <c r="BE165" s="993"/>
      <c r="BF165" s="993"/>
      <c r="BG165" s="250"/>
      <c r="BH165" s="250"/>
      <c r="BI165" s="78"/>
    </row>
    <row r="166" spans="1:61" s="62" customFormat="1" ht="11.1" customHeight="1" x14ac:dyDescent="0.15">
      <c r="A166" s="76"/>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7"/>
      <c r="AG166" s="247"/>
      <c r="AH166" s="247"/>
      <c r="AI166" s="247"/>
      <c r="AJ166" s="247"/>
      <c r="AK166" s="947" t="s">
        <v>145</v>
      </c>
      <c r="AL166" s="947"/>
      <c r="AM166" s="947"/>
      <c r="AN166" s="303"/>
      <c r="AO166" s="994"/>
      <c r="AP166" s="994"/>
      <c r="AQ166" s="994"/>
      <c r="AR166" s="994"/>
      <c r="AS166" s="994"/>
      <c r="AT166" s="994"/>
      <c r="AU166" s="994"/>
      <c r="AV166" s="994"/>
      <c r="AW166" s="994"/>
      <c r="AX166" s="994"/>
      <c r="AY166" s="994"/>
      <c r="AZ166" s="994"/>
      <c r="BA166" s="994"/>
      <c r="BB166" s="994"/>
      <c r="BC166" s="994"/>
      <c r="BD166" s="994"/>
      <c r="BE166" s="994"/>
      <c r="BF166" s="994"/>
      <c r="BG166" s="242"/>
      <c r="BH166" s="242"/>
      <c r="BI166" s="78"/>
    </row>
    <row r="167" spans="1:61" s="62" customFormat="1" ht="11.1" customHeight="1" x14ac:dyDescent="0.15">
      <c r="A167" s="76"/>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979" t="s">
        <v>146</v>
      </c>
      <c r="AS167" s="979"/>
      <c r="AT167" s="979"/>
      <c r="AU167" s="979"/>
      <c r="AV167" s="979"/>
      <c r="AW167" s="979"/>
      <c r="AX167" s="979"/>
      <c r="AY167" s="979"/>
      <c r="AZ167" s="979"/>
      <c r="BA167" s="979"/>
      <c r="BB167" s="979"/>
      <c r="BC167" s="979"/>
      <c r="BD167" s="979"/>
      <c r="BE167" s="979"/>
      <c r="BF167" s="979"/>
      <c r="BG167" s="979"/>
      <c r="BH167" s="979"/>
      <c r="BI167" s="76"/>
    </row>
    <row r="168" spans="1:61" s="62" customFormat="1" ht="11.1" customHeight="1" x14ac:dyDescent="0.15">
      <c r="A168" s="76"/>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979"/>
      <c r="AS168" s="979"/>
      <c r="AT168" s="979"/>
      <c r="AU168" s="979"/>
      <c r="AV168" s="979"/>
      <c r="AW168" s="979"/>
      <c r="AX168" s="979"/>
      <c r="AY168" s="979"/>
      <c r="AZ168" s="979"/>
      <c r="BA168" s="979"/>
      <c r="BB168" s="979"/>
      <c r="BC168" s="979"/>
      <c r="BD168" s="979"/>
      <c r="BE168" s="979"/>
      <c r="BF168" s="979"/>
      <c r="BG168" s="979"/>
      <c r="BH168" s="979"/>
      <c r="BI168" s="76"/>
    </row>
    <row r="169" spans="1:61" s="62" customFormat="1" ht="11.1" customHeight="1" x14ac:dyDescent="0.15">
      <c r="A169" s="76"/>
      <c r="B169" s="974" t="s">
        <v>147</v>
      </c>
      <c r="C169" s="975" t="s">
        <v>148</v>
      </c>
      <c r="D169" s="976" t="s">
        <v>149</v>
      </c>
      <c r="E169" s="977"/>
      <c r="F169" s="977"/>
      <c r="G169" s="977"/>
      <c r="H169" s="977"/>
      <c r="I169" s="977"/>
      <c r="J169" s="977"/>
      <c r="K169" s="977"/>
      <c r="L169" s="977"/>
      <c r="M169" s="977"/>
      <c r="N169" s="977"/>
      <c r="O169" s="977"/>
      <c r="P169" s="977"/>
      <c r="Q169" s="977"/>
      <c r="R169" s="977"/>
      <c r="S169" s="977"/>
      <c r="T169" s="977"/>
      <c r="U169" s="977"/>
      <c r="V169" s="977"/>
      <c r="W169" s="977"/>
      <c r="X169" s="977"/>
      <c r="Y169" s="978"/>
      <c r="Z169" s="976" t="s">
        <v>150</v>
      </c>
      <c r="AA169" s="977"/>
      <c r="AB169" s="977"/>
      <c r="AC169" s="977"/>
      <c r="AD169" s="977"/>
      <c r="AE169" s="977"/>
      <c r="AF169" s="977"/>
      <c r="AG169" s="977"/>
      <c r="AH169" s="977"/>
      <c r="AI169" s="977"/>
      <c r="AJ169" s="977"/>
      <c r="AK169" s="977"/>
      <c r="AL169" s="977"/>
      <c r="AM169" s="977"/>
      <c r="AN169" s="977"/>
      <c r="AO169" s="977"/>
      <c r="AP169" s="977"/>
      <c r="AQ169" s="978"/>
      <c r="AR169" s="976" t="s">
        <v>151</v>
      </c>
      <c r="AS169" s="977"/>
      <c r="AT169" s="977"/>
      <c r="AU169" s="977"/>
      <c r="AV169" s="977"/>
      <c r="AW169" s="977"/>
      <c r="AX169" s="977"/>
      <c r="AY169" s="977"/>
      <c r="AZ169" s="977"/>
      <c r="BA169" s="977"/>
      <c r="BB169" s="977"/>
      <c r="BC169" s="977"/>
      <c r="BD169" s="977"/>
      <c r="BE169" s="977"/>
      <c r="BF169" s="977"/>
      <c r="BG169" s="977"/>
      <c r="BH169" s="978"/>
      <c r="BI169" s="76"/>
    </row>
    <row r="170" spans="1:61" s="62" customFormat="1" ht="9" customHeight="1" x14ac:dyDescent="0.15">
      <c r="A170" s="76"/>
      <c r="B170" s="974"/>
      <c r="C170" s="975"/>
      <c r="D170" s="980">
        <f>D84</f>
        <v>0</v>
      </c>
      <c r="E170" s="981"/>
      <c r="F170" s="981"/>
      <c r="G170" s="981"/>
      <c r="H170" s="981"/>
      <c r="I170" s="981"/>
      <c r="J170" s="981"/>
      <c r="K170" s="981"/>
      <c r="L170" s="981"/>
      <c r="M170" s="981"/>
      <c r="N170" s="981"/>
      <c r="O170" s="981"/>
      <c r="P170" s="981"/>
      <c r="Q170" s="981"/>
      <c r="R170" s="981"/>
      <c r="S170" s="981"/>
      <c r="T170" s="981"/>
      <c r="U170" s="981"/>
      <c r="V170" s="981"/>
      <c r="W170" s="981"/>
      <c r="X170" s="981"/>
      <c r="Y170" s="982"/>
      <c r="Z170" s="980">
        <f>Z84</f>
        <v>0</v>
      </c>
      <c r="AA170" s="981"/>
      <c r="AB170" s="981"/>
      <c r="AC170" s="981"/>
      <c r="AD170" s="981"/>
      <c r="AE170" s="981"/>
      <c r="AF170" s="981"/>
      <c r="AG170" s="981"/>
      <c r="AH170" s="981"/>
      <c r="AI170" s="981"/>
      <c r="AJ170" s="981"/>
      <c r="AK170" s="981"/>
      <c r="AL170" s="981"/>
      <c r="AM170" s="981"/>
      <c r="AN170" s="981"/>
      <c r="AO170" s="981"/>
      <c r="AP170" s="981"/>
      <c r="AQ170" s="982"/>
      <c r="AR170" s="989">
        <f>AR84</f>
        <v>0</v>
      </c>
      <c r="AS170" s="990"/>
      <c r="AT170" s="990"/>
      <c r="AU170" s="990"/>
      <c r="AV170" s="990"/>
      <c r="AW170" s="990"/>
      <c r="AX170" s="990"/>
      <c r="AY170" s="990"/>
      <c r="AZ170" s="990"/>
      <c r="BA170" s="990"/>
      <c r="BB170" s="990"/>
      <c r="BC170" s="990"/>
      <c r="BD170" s="990"/>
      <c r="BE170" s="990"/>
      <c r="BF170" s="990"/>
      <c r="BG170" s="990"/>
      <c r="BH170" s="991"/>
      <c r="BI170" s="76"/>
    </row>
    <row r="171" spans="1:61" s="62" customFormat="1" ht="9" customHeight="1" x14ac:dyDescent="0.15">
      <c r="A171" s="76"/>
      <c r="B171" s="974"/>
      <c r="C171" s="975"/>
      <c r="D171" s="983"/>
      <c r="E171" s="984"/>
      <c r="F171" s="984"/>
      <c r="G171" s="984"/>
      <c r="H171" s="984"/>
      <c r="I171" s="984"/>
      <c r="J171" s="984"/>
      <c r="K171" s="984"/>
      <c r="L171" s="984"/>
      <c r="M171" s="984"/>
      <c r="N171" s="984"/>
      <c r="O171" s="984"/>
      <c r="P171" s="984"/>
      <c r="Q171" s="984"/>
      <c r="R171" s="984"/>
      <c r="S171" s="984"/>
      <c r="T171" s="984"/>
      <c r="U171" s="984"/>
      <c r="V171" s="984"/>
      <c r="W171" s="984"/>
      <c r="X171" s="984"/>
      <c r="Y171" s="985"/>
      <c r="Z171" s="983"/>
      <c r="AA171" s="984"/>
      <c r="AB171" s="984"/>
      <c r="AC171" s="984"/>
      <c r="AD171" s="984"/>
      <c r="AE171" s="984"/>
      <c r="AF171" s="984"/>
      <c r="AG171" s="984"/>
      <c r="AH171" s="984"/>
      <c r="AI171" s="984"/>
      <c r="AJ171" s="984"/>
      <c r="AK171" s="984"/>
      <c r="AL171" s="984"/>
      <c r="AM171" s="984"/>
      <c r="AN171" s="984"/>
      <c r="AO171" s="984"/>
      <c r="AP171" s="984"/>
      <c r="AQ171" s="985"/>
      <c r="AR171" s="989"/>
      <c r="AS171" s="990"/>
      <c r="AT171" s="990"/>
      <c r="AU171" s="990"/>
      <c r="AV171" s="990"/>
      <c r="AW171" s="990"/>
      <c r="AX171" s="990"/>
      <c r="AY171" s="990"/>
      <c r="AZ171" s="990"/>
      <c r="BA171" s="990"/>
      <c r="BB171" s="990"/>
      <c r="BC171" s="990"/>
      <c r="BD171" s="990"/>
      <c r="BE171" s="990"/>
      <c r="BF171" s="990"/>
      <c r="BG171" s="990"/>
      <c r="BH171" s="991"/>
      <c r="BI171" s="76"/>
    </row>
    <row r="172" spans="1:61" s="62" customFormat="1" ht="9" customHeight="1" x14ac:dyDescent="0.15">
      <c r="A172" s="76"/>
      <c r="B172" s="974"/>
      <c r="C172" s="975"/>
      <c r="D172" s="986"/>
      <c r="E172" s="987"/>
      <c r="F172" s="987"/>
      <c r="G172" s="987"/>
      <c r="H172" s="987"/>
      <c r="I172" s="987"/>
      <c r="J172" s="987"/>
      <c r="K172" s="987"/>
      <c r="L172" s="987"/>
      <c r="M172" s="987"/>
      <c r="N172" s="987"/>
      <c r="O172" s="987"/>
      <c r="P172" s="987"/>
      <c r="Q172" s="987"/>
      <c r="R172" s="987"/>
      <c r="S172" s="987"/>
      <c r="T172" s="987"/>
      <c r="U172" s="987"/>
      <c r="V172" s="987"/>
      <c r="W172" s="987"/>
      <c r="X172" s="987"/>
      <c r="Y172" s="988"/>
      <c r="Z172" s="986"/>
      <c r="AA172" s="987"/>
      <c r="AB172" s="987"/>
      <c r="AC172" s="987"/>
      <c r="AD172" s="987"/>
      <c r="AE172" s="987"/>
      <c r="AF172" s="987"/>
      <c r="AG172" s="987"/>
      <c r="AH172" s="987"/>
      <c r="AI172" s="987"/>
      <c r="AJ172" s="987"/>
      <c r="AK172" s="987"/>
      <c r="AL172" s="987"/>
      <c r="AM172" s="987"/>
      <c r="AN172" s="987"/>
      <c r="AO172" s="987"/>
      <c r="AP172" s="987"/>
      <c r="AQ172" s="988"/>
      <c r="AR172" s="989"/>
      <c r="AS172" s="990"/>
      <c r="AT172" s="990"/>
      <c r="AU172" s="990"/>
      <c r="AV172" s="990"/>
      <c r="AW172" s="990"/>
      <c r="AX172" s="990"/>
      <c r="AY172" s="990"/>
      <c r="AZ172" s="990"/>
      <c r="BA172" s="990"/>
      <c r="BB172" s="990"/>
      <c r="BC172" s="990"/>
      <c r="BD172" s="990"/>
      <c r="BE172" s="990"/>
      <c r="BF172" s="990"/>
      <c r="BG172" s="990"/>
      <c r="BH172" s="991"/>
      <c r="BI172" s="76"/>
    </row>
    <row r="173" spans="1:61" s="62" customFormat="1" ht="11.1" customHeight="1" x14ac:dyDescent="0.1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304"/>
      <c r="BI173" s="76"/>
    </row>
  </sheetData>
  <sheetProtection sheet="1" selectLockedCells="1"/>
  <mergeCells count="761">
    <mergeCell ref="AG106:AM107"/>
    <mergeCell ref="BE62:BE63"/>
    <mergeCell ref="BE56:BE57"/>
    <mergeCell ref="AF58:AF59"/>
    <mergeCell ref="AD58:AE59"/>
    <mergeCell ref="AD60:AE61"/>
    <mergeCell ref="AS48:AU49"/>
    <mergeCell ref="T42:AB43"/>
    <mergeCell ref="T44:AB45"/>
    <mergeCell ref="T46:AB47"/>
    <mergeCell ref="T48:AB49"/>
    <mergeCell ref="T50:AB51"/>
    <mergeCell ref="T52:AB53"/>
    <mergeCell ref="T54:AB55"/>
    <mergeCell ref="T56:AB57"/>
    <mergeCell ref="T58:AB59"/>
    <mergeCell ref="AV46:BD47"/>
    <mergeCell ref="AV62:BD63"/>
    <mergeCell ref="AS62:AU63"/>
    <mergeCell ref="AF50:AF51"/>
    <mergeCell ref="AP48:AR49"/>
    <mergeCell ref="AV48:BD49"/>
    <mergeCell ref="AV56:BD57"/>
    <mergeCell ref="AS52:AU53"/>
    <mergeCell ref="AG60:AM61"/>
    <mergeCell ref="AX3:BE4"/>
    <mergeCell ref="AX89:BE90"/>
    <mergeCell ref="AP102:AR103"/>
    <mergeCell ref="AS102:AU103"/>
    <mergeCell ref="F77:Z78"/>
    <mergeCell ref="AN57:AO57"/>
    <mergeCell ref="AF56:AF57"/>
    <mergeCell ref="AN65:AO65"/>
    <mergeCell ref="Z83:AQ83"/>
    <mergeCell ref="M62:S63"/>
    <mergeCell ref="AD54:AE55"/>
    <mergeCell ref="AG58:AM59"/>
    <mergeCell ref="M60:S61"/>
    <mergeCell ref="M54:S55"/>
    <mergeCell ref="AF60:AF61"/>
    <mergeCell ref="AG62:AM63"/>
    <mergeCell ref="AK80:AM80"/>
    <mergeCell ref="Z84:AO86"/>
    <mergeCell ref="AS56:AU57"/>
    <mergeCell ref="BE48:BE49"/>
    <mergeCell ref="AS50:AU51"/>
    <mergeCell ref="AV54:BD55"/>
    <mergeCell ref="AP54:AR55"/>
    <mergeCell ref="AS54:AU55"/>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AV98:BD99"/>
    <mergeCell ref="AS97:AU97"/>
    <mergeCell ref="AP84:AQ86"/>
    <mergeCell ref="T64:AB65"/>
    <mergeCell ref="T66:AB67"/>
    <mergeCell ref="T98:AB99"/>
    <mergeCell ref="I90:AI91"/>
    <mergeCell ref="I74:K75"/>
    <mergeCell ref="AE94:AF95"/>
    <mergeCell ref="AS68:AU68"/>
    <mergeCell ref="AS72:AV72"/>
    <mergeCell ref="AV69:BE69"/>
    <mergeCell ref="AV66:BD67"/>
    <mergeCell ref="AP71:AU71"/>
    <mergeCell ref="M66:S67"/>
    <mergeCell ref="AF64:AF65"/>
    <mergeCell ref="AN68:AO68"/>
    <mergeCell ref="AR81:BH82"/>
    <mergeCell ref="AS64:AU65"/>
    <mergeCell ref="AV64:BD65"/>
    <mergeCell ref="AF66:AF67"/>
    <mergeCell ref="AS46:AU47"/>
    <mergeCell ref="AG52:AM53"/>
    <mergeCell ref="AN54:AO55"/>
    <mergeCell ref="AN53:AO53"/>
    <mergeCell ref="AN51:AO51"/>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AV60:BD61"/>
    <mergeCell ref="BA72:BC72"/>
    <mergeCell ref="AR83:BH83"/>
    <mergeCell ref="AP11:AR11"/>
    <mergeCell ref="AV58:BD59"/>
    <mergeCell ref="AS58:AU59"/>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Q7:R7"/>
    <mergeCell ref="M7:P7"/>
    <mergeCell ref="AI7:AN7"/>
    <mergeCell ref="AK8:AL9"/>
    <mergeCell ref="W7:AH7"/>
    <mergeCell ref="AP16:AR17"/>
    <mergeCell ref="AF18:AF19"/>
    <mergeCell ref="AG18:AM19"/>
    <mergeCell ref="AG20:AM21"/>
    <mergeCell ref="AD22:AE23"/>
    <mergeCell ref="AD24:AE27"/>
    <mergeCell ref="AD28:AE29"/>
    <mergeCell ref="AF28:AF29"/>
    <mergeCell ref="AN30:AO31"/>
    <mergeCell ref="AN29:AO29"/>
    <mergeCell ref="AF24:AF25"/>
    <mergeCell ref="AI8:AJ9"/>
    <mergeCell ref="M16:S17"/>
    <mergeCell ref="M18:S19"/>
    <mergeCell ref="D18:L23"/>
    <mergeCell ref="D12:L17"/>
    <mergeCell ref="T12:AB13"/>
    <mergeCell ref="T14:AB15"/>
    <mergeCell ref="T16:AB17"/>
    <mergeCell ref="T18:AB19"/>
    <mergeCell ref="T20:AB21"/>
    <mergeCell ref="T22:AB23"/>
    <mergeCell ref="AC12:AC13"/>
    <mergeCell ref="AD18:AE21"/>
    <mergeCell ref="S7:V7"/>
    <mergeCell ref="S8:T9"/>
    <mergeCell ref="N89:V89"/>
    <mergeCell ref="Q8:R9"/>
    <mergeCell ref="AD10:AE11"/>
    <mergeCell ref="AG8:AH9"/>
    <mergeCell ref="B7:L9"/>
    <mergeCell ref="W8:X9"/>
    <mergeCell ref="AD12:AE13"/>
    <mergeCell ref="B10:C11"/>
    <mergeCell ref="D10:L11"/>
    <mergeCell ref="AF10:AO11"/>
    <mergeCell ref="B18:C23"/>
    <mergeCell ref="AF12:AF13"/>
    <mergeCell ref="AG32:AM33"/>
    <mergeCell ref="AD30:AE31"/>
    <mergeCell ref="AF30:AF31"/>
    <mergeCell ref="AD14:AE17"/>
    <mergeCell ref="AN15:AO15"/>
    <mergeCell ref="AF14:AF15"/>
    <mergeCell ref="AG14:AM15"/>
    <mergeCell ref="AF16:AF17"/>
    <mergeCell ref="AC24:AC25"/>
    <mergeCell ref="AF20:AF21"/>
    <mergeCell ref="B12:C17"/>
    <mergeCell ref="M14:S15"/>
    <mergeCell ref="M12:S1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26:BE27"/>
    <mergeCell ref="AV26:BD27"/>
    <mergeCell ref="AV22:BD23"/>
    <mergeCell ref="AV20:BD21"/>
    <mergeCell ref="AS24:AU25"/>
    <mergeCell ref="AV18:BD19"/>
    <mergeCell ref="BE20:BE21"/>
    <mergeCell ref="BE24:BE25"/>
    <mergeCell ref="AS26:AU27"/>
    <mergeCell ref="AV24:BD25"/>
    <mergeCell ref="BE18:BE19"/>
    <mergeCell ref="AS22:AU23"/>
    <mergeCell ref="AS18:AU19"/>
    <mergeCell ref="BE14:BE15"/>
    <mergeCell ref="AG16:AM17"/>
    <mergeCell ref="AN27:AO27"/>
    <mergeCell ref="AN21:AO21"/>
    <mergeCell ref="AN24:AO25"/>
    <mergeCell ref="AN23:AO23"/>
    <mergeCell ref="AG22:AM23"/>
    <mergeCell ref="AF26:AF27"/>
    <mergeCell ref="AS32:AU33"/>
    <mergeCell ref="AV30:BD31"/>
    <mergeCell ref="AS20:AU21"/>
    <mergeCell ref="AV28:BD29"/>
    <mergeCell ref="AG28:AM29"/>
    <mergeCell ref="AF22:AF23"/>
    <mergeCell ref="AG26:AM27"/>
    <mergeCell ref="AP24:AR25"/>
    <mergeCell ref="AP30:AR31"/>
    <mergeCell ref="AP18:AR19"/>
    <mergeCell ref="AP20:AR23"/>
    <mergeCell ref="AP26:AR29"/>
    <mergeCell ref="AG24:AM25"/>
    <mergeCell ref="AG30:AM31"/>
    <mergeCell ref="AS30:AU31"/>
    <mergeCell ref="AS28:AU29"/>
    <mergeCell ref="AF52:AF53"/>
    <mergeCell ref="AF42:AF43"/>
    <mergeCell ref="AN45:AO45"/>
    <mergeCell ref="AN41:AO41"/>
    <mergeCell ref="AV44:BD45"/>
    <mergeCell ref="AF40:AF41"/>
    <mergeCell ref="AF34:AF35"/>
    <mergeCell ref="AF36:AF37"/>
    <mergeCell ref="AS38:AU39"/>
    <mergeCell ref="AN39:AO39"/>
    <mergeCell ref="AV42:BD43"/>
    <mergeCell ref="AG36:AM37"/>
    <mergeCell ref="AF38:AF39"/>
    <mergeCell ref="AG38:AM39"/>
    <mergeCell ref="AS36:AU37"/>
    <mergeCell ref="AN36:AO37"/>
    <mergeCell ref="AN48:AO49"/>
    <mergeCell ref="AF48:AF49"/>
    <mergeCell ref="AN47:AO47"/>
    <mergeCell ref="AG48:AM49"/>
    <mergeCell ref="AN35:AO35"/>
    <mergeCell ref="AG50:AM51"/>
    <mergeCell ref="AP34:AR35"/>
    <mergeCell ref="AP40:AR41"/>
    <mergeCell ref="T24:AB25"/>
    <mergeCell ref="T26:AB27"/>
    <mergeCell ref="T28:AB29"/>
    <mergeCell ref="T30:AB31"/>
    <mergeCell ref="T32:AB33"/>
    <mergeCell ref="T34:AB35"/>
    <mergeCell ref="T36:AB37"/>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G42:AM43"/>
    <mergeCell ref="AC36:AC37"/>
    <mergeCell ref="M34:S35"/>
    <mergeCell ref="M32:S33"/>
    <mergeCell ref="M38:S39"/>
    <mergeCell ref="T38:AB39"/>
    <mergeCell ref="AG46:AM47"/>
    <mergeCell ref="AD36:AE37"/>
    <mergeCell ref="AD42:AE43"/>
    <mergeCell ref="AD44:AE47"/>
    <mergeCell ref="AF44:AF45"/>
    <mergeCell ref="T40:AB41"/>
    <mergeCell ref="AD34:AE35"/>
    <mergeCell ref="AG40:AM41"/>
    <mergeCell ref="M36:S37"/>
    <mergeCell ref="AD38:AE41"/>
    <mergeCell ref="AD32:AE33"/>
    <mergeCell ref="B24:C29"/>
    <mergeCell ref="D24:L29"/>
    <mergeCell ref="B36:C41"/>
    <mergeCell ref="D36:L41"/>
    <mergeCell ref="B30:C35"/>
    <mergeCell ref="D30:L35"/>
    <mergeCell ref="M30:S31"/>
    <mergeCell ref="M44:S45"/>
    <mergeCell ref="M40:S41"/>
    <mergeCell ref="M26:S27"/>
    <mergeCell ref="M28:S29"/>
    <mergeCell ref="M24:S25"/>
    <mergeCell ref="AF54:AF55"/>
    <mergeCell ref="AG54:AM55"/>
    <mergeCell ref="AG56:AM57"/>
    <mergeCell ref="M58:S59"/>
    <mergeCell ref="B66:C67"/>
    <mergeCell ref="AG66:AM67"/>
    <mergeCell ref="AC30:AC31"/>
    <mergeCell ref="AG34:AM35"/>
    <mergeCell ref="AF32:AF33"/>
    <mergeCell ref="AC48:AC49"/>
    <mergeCell ref="AD66:AE67"/>
    <mergeCell ref="AG64:AM65"/>
    <mergeCell ref="AD50:AE51"/>
    <mergeCell ref="T60:AB61"/>
    <mergeCell ref="T62:AB63"/>
    <mergeCell ref="AC60:AC61"/>
    <mergeCell ref="B42:C47"/>
    <mergeCell ref="D42:L47"/>
    <mergeCell ref="M42:S43"/>
    <mergeCell ref="M46:S47"/>
    <mergeCell ref="AF62:AF63"/>
    <mergeCell ref="AC42:AC43"/>
    <mergeCell ref="AG44:AM45"/>
    <mergeCell ref="AF46:AF47"/>
    <mergeCell ref="B68:C68"/>
    <mergeCell ref="M68:S68"/>
    <mergeCell ref="D68:L68"/>
    <mergeCell ref="AC54:AC55"/>
    <mergeCell ref="M50:S51"/>
    <mergeCell ref="AD56:AE57"/>
    <mergeCell ref="T68:AB68"/>
    <mergeCell ref="AD68:AE68"/>
    <mergeCell ref="B60:C65"/>
    <mergeCell ref="M56:S57"/>
    <mergeCell ref="M52:S53"/>
    <mergeCell ref="AD62:AE65"/>
    <mergeCell ref="G48:L53"/>
    <mergeCell ref="G54:L59"/>
    <mergeCell ref="D48:F59"/>
    <mergeCell ref="M48:S49"/>
    <mergeCell ref="D60:L65"/>
    <mergeCell ref="M64:S65"/>
    <mergeCell ref="D66:L67"/>
    <mergeCell ref="B48:C59"/>
    <mergeCell ref="AD52:AE53"/>
    <mergeCell ref="B104:C109"/>
    <mergeCell ref="M104:S105"/>
    <mergeCell ref="AC104:AC105"/>
    <mergeCell ref="AF104:AF105"/>
    <mergeCell ref="M106:S107"/>
    <mergeCell ref="B110:C115"/>
    <mergeCell ref="D110:L115"/>
    <mergeCell ref="M110:S111"/>
    <mergeCell ref="AD104:AE107"/>
    <mergeCell ref="AD108:AE109"/>
    <mergeCell ref="AD110:AE113"/>
    <mergeCell ref="AD114:AE115"/>
    <mergeCell ref="T104:AB105"/>
    <mergeCell ref="T106:AB107"/>
    <mergeCell ref="T108:AB109"/>
    <mergeCell ref="T110:AB111"/>
    <mergeCell ref="M114:S115"/>
    <mergeCell ref="AF108:AF109"/>
    <mergeCell ref="T112:AB113"/>
    <mergeCell ref="T114:AB115"/>
    <mergeCell ref="AF106:AF107"/>
    <mergeCell ref="M108:S109"/>
    <mergeCell ref="AC110:AC111"/>
    <mergeCell ref="B83:B86"/>
    <mergeCell ref="C83:C86"/>
    <mergeCell ref="M93:P93"/>
    <mergeCell ref="Q93:R93"/>
    <mergeCell ref="S93:V93"/>
    <mergeCell ref="B93:L95"/>
    <mergeCell ref="AC94:AD95"/>
    <mergeCell ref="AP100:AR101"/>
    <mergeCell ref="AP98:AR98"/>
    <mergeCell ref="AD100:AE103"/>
    <mergeCell ref="AN98:AO99"/>
    <mergeCell ref="AF100:AF101"/>
    <mergeCell ref="B98:C103"/>
    <mergeCell ref="AA94:AB95"/>
    <mergeCell ref="D96:L97"/>
    <mergeCell ref="M94:N95"/>
    <mergeCell ref="O94:P95"/>
    <mergeCell ref="AI93:AN93"/>
    <mergeCell ref="W93:AH93"/>
    <mergeCell ref="AN101:AO101"/>
    <mergeCell ref="AG100:AM101"/>
    <mergeCell ref="AG102:AM103"/>
    <mergeCell ref="AF102:AF103"/>
    <mergeCell ref="D84:Y86"/>
    <mergeCell ref="AC98:AC99"/>
    <mergeCell ref="AD98:AE99"/>
    <mergeCell ref="AN107:AO107"/>
    <mergeCell ref="M112:S113"/>
    <mergeCell ref="BE116:BE117"/>
    <mergeCell ref="AF96:AO97"/>
    <mergeCell ref="P75:Q75"/>
    <mergeCell ref="D74:F75"/>
    <mergeCell ref="BE100:BE101"/>
    <mergeCell ref="AS100:AU101"/>
    <mergeCell ref="AS110:AU111"/>
    <mergeCell ref="AG112:AM113"/>
    <mergeCell ref="BE98:BE99"/>
    <mergeCell ref="AV100:BD101"/>
    <mergeCell ref="BA93:BB94"/>
    <mergeCell ref="M74:O75"/>
    <mergeCell ref="AO75:BF76"/>
    <mergeCell ref="AN104:AO105"/>
    <mergeCell ref="AS104:AU105"/>
    <mergeCell ref="AG94:AH95"/>
    <mergeCell ref="U94:V95"/>
    <mergeCell ref="AD116:AE117"/>
    <mergeCell ref="D104:L109"/>
    <mergeCell ref="AP99:AR9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98:AU98"/>
    <mergeCell ref="AK94:AL95"/>
    <mergeCell ref="AM94:AN95"/>
    <mergeCell ref="AI94:AJ95"/>
    <mergeCell ref="W94:X95"/>
    <mergeCell ref="AG68:AM68"/>
    <mergeCell ref="T100:AB101"/>
    <mergeCell ref="T102:AB103"/>
    <mergeCell ref="BI103:BI157"/>
    <mergeCell ref="AG110:AM111"/>
    <mergeCell ref="AV118:BD119"/>
    <mergeCell ref="BE118:BE119"/>
    <mergeCell ref="AN103:AO103"/>
    <mergeCell ref="AN110:AO111"/>
    <mergeCell ref="AG108:AM109"/>
    <mergeCell ref="AV140:BD141"/>
    <mergeCell ref="AC140:AC141"/>
    <mergeCell ref="AV130:BD131"/>
    <mergeCell ref="AF136:AF137"/>
    <mergeCell ref="AS116:AU117"/>
    <mergeCell ref="AV116:BD117"/>
    <mergeCell ref="AV112:BD113"/>
    <mergeCell ref="AS114:AU115"/>
    <mergeCell ref="AF122:AF123"/>
    <mergeCell ref="AG122:AM123"/>
    <mergeCell ref="AS118:AU119"/>
    <mergeCell ref="BE112:BE113"/>
    <mergeCell ref="AP110:AR111"/>
    <mergeCell ref="AG114:AM115"/>
    <mergeCell ref="AS108:AU109"/>
    <mergeCell ref="AF156:AM157"/>
    <mergeCell ref="AP120:AR121"/>
    <mergeCell ref="AP116:AR117"/>
    <mergeCell ref="AP118:AR119"/>
    <mergeCell ref="AP126:AR127"/>
    <mergeCell ref="T134:AB135"/>
    <mergeCell ref="B116:C121"/>
    <mergeCell ref="D116:L121"/>
    <mergeCell ref="B122:C127"/>
    <mergeCell ref="D122:L127"/>
    <mergeCell ref="T116:AB117"/>
    <mergeCell ref="T118:AB119"/>
    <mergeCell ref="T120:AB121"/>
    <mergeCell ref="M116:S117"/>
    <mergeCell ref="AF120:AF121"/>
    <mergeCell ref="AG120:AM121"/>
    <mergeCell ref="AF118:AF119"/>
    <mergeCell ref="AF124:AF125"/>
    <mergeCell ref="AG124:AM125"/>
    <mergeCell ref="AG116:AM117"/>
    <mergeCell ref="AC116:AC117"/>
    <mergeCell ref="M122:S123"/>
    <mergeCell ref="AN121:AO121"/>
    <mergeCell ref="AN119:AO119"/>
    <mergeCell ref="AD120:AE121"/>
    <mergeCell ref="AD122:AE123"/>
    <mergeCell ref="AN113:AO113"/>
    <mergeCell ref="AF116:AF117"/>
    <mergeCell ref="AF138:AF139"/>
    <mergeCell ref="AG136:AM137"/>
    <mergeCell ref="AF126:AF127"/>
    <mergeCell ref="AG126:AM127"/>
    <mergeCell ref="AF114:AF115"/>
    <mergeCell ref="AN127:AO127"/>
    <mergeCell ref="AN125:AO125"/>
    <mergeCell ref="AN128:AO129"/>
    <mergeCell ref="AG118:AM119"/>
    <mergeCell ref="AG128:AM129"/>
    <mergeCell ref="AN122:AO123"/>
    <mergeCell ref="AN134:AO135"/>
    <mergeCell ref="AN116:AO117"/>
    <mergeCell ref="AF130:AF131"/>
    <mergeCell ref="AN131:AO131"/>
    <mergeCell ref="AN115:AO115"/>
    <mergeCell ref="AF112:AF113"/>
    <mergeCell ref="AG130:AM131"/>
    <mergeCell ref="AS106:AU107"/>
    <mergeCell ref="BE130:BE131"/>
    <mergeCell ref="BE128:BE129"/>
    <mergeCell ref="BE104:BE105"/>
    <mergeCell ref="BE110:BE111"/>
    <mergeCell ref="AV106:BD107"/>
    <mergeCell ref="BE122:BE123"/>
    <mergeCell ref="BE124:BE125"/>
    <mergeCell ref="AS122:AU123"/>
    <mergeCell ref="AV122:BD123"/>
    <mergeCell ref="AS124:AU125"/>
    <mergeCell ref="AV114:BD115"/>
    <mergeCell ref="AV128:BD129"/>
    <mergeCell ref="AS112:AU113"/>
    <mergeCell ref="AV104:BD105"/>
    <mergeCell ref="AV108:BD109"/>
    <mergeCell ref="AV120:BD121"/>
    <mergeCell ref="AV110:BD111"/>
    <mergeCell ref="AV126:BD127"/>
    <mergeCell ref="AV124:BD125"/>
    <mergeCell ref="AS128:AU129"/>
    <mergeCell ref="AS130:AU131"/>
    <mergeCell ref="AS126:AU127"/>
    <mergeCell ref="AS120:AU121"/>
    <mergeCell ref="T138:AB139"/>
    <mergeCell ref="T140:AB141"/>
    <mergeCell ref="T142:AB143"/>
    <mergeCell ref="T144:AB145"/>
    <mergeCell ref="AC134:AC135"/>
    <mergeCell ref="AG134:AM135"/>
    <mergeCell ref="AF132:AF133"/>
    <mergeCell ref="B128:C133"/>
    <mergeCell ref="AG132:AM133"/>
    <mergeCell ref="AD138:AE139"/>
    <mergeCell ref="AD130:AE133"/>
    <mergeCell ref="D128:L133"/>
    <mergeCell ref="M128:S129"/>
    <mergeCell ref="B134:C145"/>
    <mergeCell ref="D134:F145"/>
    <mergeCell ref="G134:L139"/>
    <mergeCell ref="M138:S139"/>
    <mergeCell ref="M144:S145"/>
    <mergeCell ref="G140:L145"/>
    <mergeCell ref="M140:S141"/>
    <mergeCell ref="M136:S137"/>
    <mergeCell ref="M134:S135"/>
    <mergeCell ref="AG138:AM139"/>
    <mergeCell ref="BE134:BE135"/>
    <mergeCell ref="AP134:AR135"/>
    <mergeCell ref="AS132:AU133"/>
    <mergeCell ref="AV132:BD133"/>
    <mergeCell ref="AN133:AO133"/>
    <mergeCell ref="AN139:AO139"/>
    <mergeCell ref="AV138:BD139"/>
    <mergeCell ref="AS138:AU139"/>
    <mergeCell ref="AV136:BD137"/>
    <mergeCell ref="AS136:AU137"/>
    <mergeCell ref="AP136:AR139"/>
    <mergeCell ref="BE136:BE137"/>
    <mergeCell ref="AN137:AO137"/>
    <mergeCell ref="AS134:AU135"/>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P142:AR145"/>
    <mergeCell ref="AN140:AO141"/>
    <mergeCell ref="AS140:AU141"/>
    <mergeCell ref="AN146:AO147"/>
    <mergeCell ref="AS146:AU147"/>
    <mergeCell ref="AS148:AU149"/>
    <mergeCell ref="B154:C154"/>
    <mergeCell ref="D154:L154"/>
    <mergeCell ref="M154:S154"/>
    <mergeCell ref="T154:AB154"/>
    <mergeCell ref="AD154:AE154"/>
    <mergeCell ref="AD152:AE153"/>
    <mergeCell ref="B152:C153"/>
    <mergeCell ref="D152:L153"/>
    <mergeCell ref="AD146:AE147"/>
    <mergeCell ref="D146:L151"/>
    <mergeCell ref="M148:S149"/>
    <mergeCell ref="AC146:AC147"/>
    <mergeCell ref="M152:S153"/>
    <mergeCell ref="B146:C151"/>
    <mergeCell ref="T146:AB147"/>
    <mergeCell ref="T148:AB149"/>
    <mergeCell ref="T150:AB151"/>
    <mergeCell ref="T152: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AS150:AU151"/>
    <mergeCell ref="AV156:BD157"/>
    <mergeCell ref="AP154:AR154"/>
    <mergeCell ref="AG152:AM153"/>
    <mergeCell ref="AP150:AR151"/>
    <mergeCell ref="AG150:AM151"/>
    <mergeCell ref="AF152:AF153"/>
    <mergeCell ref="AN151:AO151"/>
    <mergeCell ref="AG154:AM154"/>
    <mergeCell ref="AN154:AO154"/>
    <mergeCell ref="AN156:AO157"/>
    <mergeCell ref="AP156:AU156"/>
    <mergeCell ref="AF148:AF149"/>
    <mergeCell ref="AG148:AM149"/>
    <mergeCell ref="AV146:BD147"/>
    <mergeCell ref="AF146:AF147"/>
    <mergeCell ref="AG146:AM147"/>
    <mergeCell ref="M150:S151"/>
    <mergeCell ref="AF150:AF151"/>
    <mergeCell ref="M142:S143"/>
    <mergeCell ref="AD140:AE141"/>
    <mergeCell ref="AN143:AO143"/>
    <mergeCell ref="M126:S127"/>
    <mergeCell ref="M120:S121"/>
    <mergeCell ref="AD118:AE119"/>
    <mergeCell ref="M124:S125"/>
    <mergeCell ref="M146:S147"/>
    <mergeCell ref="M132:S133"/>
    <mergeCell ref="AD134:AE135"/>
    <mergeCell ref="AD136:AE137"/>
    <mergeCell ref="AF134:AF135"/>
    <mergeCell ref="M130:S131"/>
    <mergeCell ref="AF128:AF129"/>
    <mergeCell ref="AD128:AE129"/>
    <mergeCell ref="AF142:AF143"/>
    <mergeCell ref="AD124:AE127"/>
    <mergeCell ref="AC128:AC129"/>
    <mergeCell ref="AC122:AC123"/>
    <mergeCell ref="M118:S119"/>
    <mergeCell ref="T122:AB123"/>
    <mergeCell ref="T124:AB125"/>
    <mergeCell ref="T126:AB127"/>
    <mergeCell ref="T128:AB129"/>
    <mergeCell ref="T130:AB131"/>
    <mergeCell ref="T132:AB133"/>
    <mergeCell ref="T136:AB137"/>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ignoredErrors>
    <ignoredError sqref="AG20 AG26 AG40:AM47 AG64 AG16 AG18" formula="1"/>
    <ignoredError sqref="M8 O8:AH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'報告書（事業主控）'!Print_Area</vt:lpstr>
      <vt:lpstr>'報告書（提出用）'!Print_Area</vt:lpstr>
      <vt:lpstr>空白</vt:lpstr>
      <vt:lpstr>対象年1_3月</vt:lpstr>
      <vt:lpstr>対象年2_3月</vt:lpstr>
      <vt:lpstr>対象年3月</vt:lpstr>
      <vt:lpstr>平31_1</vt:lpstr>
      <vt:lpstr>平31_2</vt:lpstr>
      <vt:lpstr>平31_3</vt:lpstr>
      <vt:lpstr>平31_4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2017-04-17T06:35:03Z</dcterms:created>
  <dcterms:modified xsi:type="dcterms:W3CDTF">2022-04-15T04:38:44Z</dcterms:modified>
  <cp:category/>
  <cp:contentStatus/>
</cp:coreProperties>
</file>